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xr:revisionPtr revIDLastSave="0" documentId="13_ncr:1_{3747FD20-53AA-4B2D-9520-7E55FFC3EC4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6.05.24" sheetId="5" r:id="rId1"/>
  </sheets>
  <definedNames>
    <definedName name="_xlnm._FilterDatabase" localSheetId="0" hidden="1">'16.05.24'!$A$3:$P$293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8" i="5" l="1"/>
  <c r="K258" i="5" s="1"/>
  <c r="I258" i="5"/>
  <c r="H258" i="5"/>
  <c r="J167" i="5"/>
  <c r="K167" i="5" s="1"/>
  <c r="I167" i="5"/>
  <c r="H167" i="5"/>
  <c r="J165" i="5"/>
  <c r="K165" i="5" s="1"/>
  <c r="I165" i="5"/>
  <c r="H165" i="5"/>
  <c r="J168" i="5"/>
  <c r="K168" i="5" s="1"/>
  <c r="I168" i="5"/>
  <c r="H168" i="5"/>
  <c r="J166" i="5"/>
  <c r="K166" i="5" s="1"/>
  <c r="I166" i="5"/>
  <c r="H166" i="5"/>
  <c r="H283" i="5"/>
  <c r="I283" i="5"/>
  <c r="H64" i="5"/>
  <c r="I64" i="5"/>
  <c r="H191" i="5"/>
  <c r="I191" i="5"/>
  <c r="H261" i="5"/>
  <c r="I261" i="5"/>
  <c r="H262" i="5"/>
  <c r="I262" i="5"/>
  <c r="H57" i="5"/>
  <c r="I57" i="5"/>
  <c r="H256" i="5"/>
  <c r="I256" i="5"/>
  <c r="H252" i="5"/>
  <c r="I252" i="5"/>
  <c r="H281" i="5"/>
  <c r="I281" i="5"/>
  <c r="H241" i="5"/>
  <c r="I241" i="5"/>
  <c r="H280" i="5"/>
  <c r="I280" i="5"/>
  <c r="H137" i="5"/>
  <c r="I137" i="5"/>
  <c r="H48" i="5"/>
  <c r="I48" i="5"/>
  <c r="H284" i="5"/>
  <c r="I284" i="5"/>
  <c r="H278" i="5"/>
  <c r="I278" i="5"/>
  <c r="H65" i="5"/>
  <c r="I65" i="5"/>
  <c r="H66" i="5"/>
  <c r="I66" i="5"/>
  <c r="H249" i="5"/>
  <c r="I249" i="5"/>
  <c r="H246" i="5"/>
  <c r="I246" i="5"/>
  <c r="H282" i="5"/>
  <c r="I282" i="5"/>
  <c r="H42" i="5"/>
  <c r="I42" i="5"/>
  <c r="H43" i="5"/>
  <c r="I43" i="5"/>
  <c r="H290" i="5"/>
  <c r="I290" i="5"/>
  <c r="H291" i="5"/>
  <c r="I291" i="5"/>
  <c r="H9" i="5"/>
  <c r="I9" i="5"/>
  <c r="H50" i="5"/>
  <c r="I50" i="5"/>
  <c r="H257" i="5"/>
  <c r="I257" i="5"/>
  <c r="H254" i="5"/>
  <c r="I254" i="5"/>
  <c r="H259" i="5"/>
  <c r="I259" i="5"/>
  <c r="H260" i="5"/>
  <c r="I260" i="5"/>
  <c r="H275" i="5"/>
  <c r="I275" i="5"/>
  <c r="H79" i="5"/>
  <c r="I79" i="5"/>
  <c r="H80" i="5"/>
  <c r="I80" i="5"/>
  <c r="H58" i="5"/>
  <c r="I58" i="5"/>
  <c r="H52" i="5"/>
  <c r="I52" i="5"/>
  <c r="H143" i="5"/>
  <c r="I143" i="5"/>
  <c r="H83" i="5"/>
  <c r="I83" i="5"/>
  <c r="H110" i="5"/>
  <c r="I110" i="5"/>
  <c r="H5" i="5"/>
  <c r="I5" i="5"/>
  <c r="H175" i="5"/>
  <c r="I175" i="5"/>
  <c r="H176" i="5"/>
  <c r="I176" i="5"/>
  <c r="H67" i="5"/>
  <c r="I67" i="5"/>
  <c r="H276" i="5"/>
  <c r="I276" i="5"/>
  <c r="H59" i="5"/>
  <c r="I59" i="5"/>
  <c r="H60" i="5"/>
  <c r="I60" i="5"/>
  <c r="H233" i="5"/>
  <c r="I233" i="5"/>
  <c r="H235" i="5"/>
  <c r="I235" i="5"/>
  <c r="H234" i="5"/>
  <c r="I234" i="5"/>
  <c r="H236" i="5"/>
  <c r="I236" i="5"/>
  <c r="H173" i="5"/>
  <c r="I173" i="5"/>
  <c r="H174" i="5"/>
  <c r="I174" i="5"/>
  <c r="H171" i="5"/>
  <c r="I171" i="5"/>
  <c r="H68" i="5"/>
  <c r="I68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85" i="5"/>
  <c r="I85" i="5"/>
  <c r="H144" i="5"/>
  <c r="I144" i="5"/>
  <c r="H154" i="5"/>
  <c r="I154" i="5"/>
  <c r="H169" i="5"/>
  <c r="I169" i="5"/>
  <c r="H181" i="5"/>
  <c r="I181" i="5"/>
  <c r="H182" i="5"/>
  <c r="I182" i="5"/>
  <c r="H187" i="5"/>
  <c r="I187" i="5"/>
  <c r="H188" i="5"/>
  <c r="I188" i="5"/>
  <c r="H88" i="5"/>
  <c r="I88" i="5"/>
  <c r="H179" i="5"/>
  <c r="I179" i="5"/>
  <c r="H180" i="5"/>
  <c r="I180" i="5"/>
  <c r="H61" i="5"/>
  <c r="I61" i="5"/>
  <c r="H185" i="5"/>
  <c r="I185" i="5"/>
  <c r="H186" i="5"/>
  <c r="I186" i="5"/>
  <c r="H152" i="5"/>
  <c r="I152" i="5"/>
  <c r="H62" i="5"/>
  <c r="I62" i="5"/>
  <c r="H145" i="5"/>
  <c r="I145" i="5"/>
  <c r="H153" i="5"/>
  <c r="I153" i="5"/>
  <c r="H155" i="5"/>
  <c r="I155" i="5"/>
  <c r="H164" i="5"/>
  <c r="I164" i="5"/>
  <c r="H86" i="5"/>
  <c r="I86" i="5"/>
  <c r="H46" i="5"/>
  <c r="I46" i="5"/>
  <c r="H89" i="5"/>
  <c r="I89" i="5"/>
  <c r="H4" i="5"/>
  <c r="I4" i="5"/>
  <c r="H146" i="5"/>
  <c r="I146" i="5"/>
  <c r="J146" i="5"/>
  <c r="K146" i="5" s="1"/>
  <c r="H49" i="5"/>
  <c r="I49" i="5"/>
  <c r="H267" i="5"/>
  <c r="I267" i="5"/>
  <c r="H147" i="5"/>
  <c r="I147" i="5"/>
  <c r="H156" i="5"/>
  <c r="I156" i="5"/>
  <c r="J156" i="5" s="1"/>
  <c r="K156" i="5" s="1"/>
  <c r="H266" i="5"/>
  <c r="I266" i="5"/>
  <c r="H263" i="5"/>
  <c r="I263" i="5"/>
  <c r="H47" i="5"/>
  <c r="I47" i="5"/>
  <c r="J47" i="5" s="1"/>
  <c r="K47" i="5" s="1"/>
  <c r="H265" i="5"/>
  <c r="I265" i="5"/>
  <c r="H148" i="5"/>
  <c r="I148" i="5"/>
  <c r="H268" i="5"/>
  <c r="I268" i="5"/>
  <c r="H264" i="5"/>
  <c r="I264" i="5"/>
  <c r="H51" i="5"/>
  <c r="I51" i="5"/>
  <c r="H149" i="5"/>
  <c r="I149" i="5"/>
  <c r="H157" i="5"/>
  <c r="I157" i="5"/>
  <c r="H150" i="5"/>
  <c r="I150" i="5"/>
  <c r="H53" i="5"/>
  <c r="I53" i="5"/>
  <c r="H192" i="5"/>
  <c r="I192" i="5"/>
  <c r="H151" i="5"/>
  <c r="I151" i="5"/>
  <c r="H163" i="5"/>
  <c r="I163" i="5"/>
  <c r="J163" i="5" s="1"/>
  <c r="K163" i="5" s="1"/>
  <c r="H87" i="5"/>
  <c r="I87" i="5"/>
  <c r="H90" i="5"/>
  <c r="I90" i="5"/>
  <c r="H269" i="5"/>
  <c r="I269" i="5"/>
  <c r="H158" i="5"/>
  <c r="I158" i="5"/>
  <c r="H45" i="5"/>
  <c r="I45" i="5"/>
  <c r="J45" i="5" s="1"/>
  <c r="K45" i="5" s="1"/>
  <c r="H159" i="5"/>
  <c r="I159" i="5"/>
  <c r="H160" i="5"/>
  <c r="I160" i="5"/>
  <c r="H161" i="5"/>
  <c r="I161" i="5"/>
  <c r="H162" i="5"/>
  <c r="I162" i="5"/>
  <c r="H6" i="5"/>
  <c r="I6" i="5"/>
  <c r="H193" i="5"/>
  <c r="I193" i="5"/>
  <c r="I277" i="5"/>
  <c r="H277" i="5"/>
  <c r="J277" i="5" s="1"/>
  <c r="K277" i="5" s="1"/>
  <c r="H229" i="5"/>
  <c r="I229" i="5"/>
  <c r="H91" i="5"/>
  <c r="I91" i="5"/>
  <c r="H92" i="5"/>
  <c r="I92" i="5"/>
  <c r="H212" i="5"/>
  <c r="I212" i="5"/>
  <c r="H213" i="5"/>
  <c r="I213" i="5"/>
  <c r="H93" i="5"/>
  <c r="I93" i="5"/>
  <c r="H94" i="5"/>
  <c r="I94" i="5"/>
  <c r="H37" i="5"/>
  <c r="I37" i="5"/>
  <c r="H38" i="5"/>
  <c r="I38" i="5"/>
  <c r="H7" i="5"/>
  <c r="I7" i="5"/>
  <c r="H72" i="5"/>
  <c r="I72" i="5"/>
  <c r="H73" i="5"/>
  <c r="I73" i="5"/>
  <c r="H116" i="5"/>
  <c r="I116" i="5"/>
  <c r="H214" i="5"/>
  <c r="I214" i="5"/>
  <c r="H215" i="5"/>
  <c r="I215" i="5"/>
  <c r="H96" i="5"/>
  <c r="I96" i="5"/>
  <c r="H219" i="5"/>
  <c r="I219" i="5"/>
  <c r="H172" i="5"/>
  <c r="I172" i="5"/>
  <c r="H127" i="5"/>
  <c r="I127" i="5"/>
  <c r="H139" i="5"/>
  <c r="I139" i="5"/>
  <c r="H138" i="5"/>
  <c r="I138" i="5"/>
  <c r="H95" i="5"/>
  <c r="I95" i="5"/>
  <c r="H15" i="5"/>
  <c r="J15" i="5" s="1"/>
  <c r="K15" i="5" s="1"/>
  <c r="I15" i="5"/>
  <c r="H120" i="5"/>
  <c r="I120" i="5"/>
  <c r="H121" i="5"/>
  <c r="I121" i="5"/>
  <c r="H118" i="5"/>
  <c r="I118" i="5"/>
  <c r="H14" i="5"/>
  <c r="J14" i="5" s="1"/>
  <c r="K14" i="5" s="1"/>
  <c r="I14" i="5"/>
  <c r="H69" i="5"/>
  <c r="I69" i="5"/>
  <c r="H82" i="5"/>
  <c r="I82" i="5"/>
  <c r="H25" i="5"/>
  <c r="I25" i="5"/>
  <c r="H33" i="5"/>
  <c r="I33" i="5"/>
  <c r="H130" i="5"/>
  <c r="I130" i="5"/>
  <c r="H131" i="5"/>
  <c r="I131" i="5"/>
  <c r="H128" i="5"/>
  <c r="I128" i="5"/>
  <c r="H114" i="5"/>
  <c r="I114" i="5"/>
  <c r="H100" i="5"/>
  <c r="I100" i="5"/>
  <c r="H16" i="5"/>
  <c r="I16" i="5"/>
  <c r="H17" i="5"/>
  <c r="I17" i="5"/>
  <c r="H242" i="5"/>
  <c r="J242" i="5" s="1"/>
  <c r="K242" i="5" s="1"/>
  <c r="I242" i="5"/>
  <c r="H243" i="5"/>
  <c r="I243" i="5"/>
  <c r="H113" i="5"/>
  <c r="I113" i="5"/>
  <c r="H26" i="5"/>
  <c r="I26" i="5"/>
  <c r="H28" i="5"/>
  <c r="J28" i="5" s="1"/>
  <c r="K28" i="5" s="1"/>
  <c r="I28" i="5"/>
  <c r="H29" i="5"/>
  <c r="I29" i="5"/>
  <c r="H104" i="5"/>
  <c r="I104" i="5"/>
  <c r="H108" i="5"/>
  <c r="I108" i="5"/>
  <c r="H36" i="5"/>
  <c r="I36" i="5"/>
  <c r="H238" i="5"/>
  <c r="I238" i="5"/>
  <c r="H285" i="5"/>
  <c r="I285" i="5"/>
  <c r="H44" i="5"/>
  <c r="I44" i="5"/>
  <c r="H189" i="5"/>
  <c r="I189" i="5"/>
  <c r="H190" i="5"/>
  <c r="I190" i="5"/>
  <c r="H74" i="5"/>
  <c r="I74" i="5"/>
  <c r="H75" i="5"/>
  <c r="I75" i="5"/>
  <c r="H12" i="5"/>
  <c r="I12" i="5"/>
  <c r="H13" i="5"/>
  <c r="I13" i="5"/>
  <c r="H84" i="5"/>
  <c r="I84" i="5"/>
  <c r="H70" i="5"/>
  <c r="I70" i="5"/>
  <c r="H71" i="5"/>
  <c r="I71" i="5"/>
  <c r="H39" i="5"/>
  <c r="I39" i="5"/>
  <c r="H8" i="5"/>
  <c r="I8" i="5"/>
  <c r="H30" i="5"/>
  <c r="I30" i="5"/>
  <c r="H31" i="5"/>
  <c r="I31" i="5"/>
  <c r="H226" i="5"/>
  <c r="I226" i="5"/>
  <c r="H63" i="5"/>
  <c r="I63" i="5"/>
  <c r="H250" i="5"/>
  <c r="I250" i="5"/>
  <c r="H253" i="5"/>
  <c r="I253" i="5"/>
  <c r="H134" i="5"/>
  <c r="I134" i="5"/>
  <c r="H132" i="5"/>
  <c r="J132" i="5" s="1"/>
  <c r="I132" i="5"/>
  <c r="K132" i="5"/>
  <c r="H129" i="5"/>
  <c r="I129" i="5"/>
  <c r="H240" i="5"/>
  <c r="I240" i="5"/>
  <c r="H124" i="5"/>
  <c r="I124" i="5"/>
  <c r="H122" i="5"/>
  <c r="I122" i="5"/>
  <c r="H119" i="5"/>
  <c r="I119" i="5"/>
  <c r="H247" i="5"/>
  <c r="I247" i="5"/>
  <c r="H245" i="5"/>
  <c r="I245" i="5"/>
  <c r="H34" i="5"/>
  <c r="I34" i="5"/>
  <c r="H32" i="5"/>
  <c r="I32" i="5"/>
  <c r="H27" i="5"/>
  <c r="I27" i="5"/>
  <c r="H255" i="5"/>
  <c r="I255" i="5"/>
  <c r="H251" i="5"/>
  <c r="I251" i="5"/>
  <c r="H228" i="5"/>
  <c r="I228" i="5"/>
  <c r="H227" i="5"/>
  <c r="I227" i="5"/>
  <c r="H248" i="5"/>
  <c r="I248" i="5"/>
  <c r="H244" i="5"/>
  <c r="I244" i="5"/>
  <c r="H135" i="5"/>
  <c r="I135" i="5"/>
  <c r="H133" i="5"/>
  <c r="I133" i="5"/>
  <c r="H239" i="5"/>
  <c r="I239" i="5"/>
  <c r="H123" i="5"/>
  <c r="I123" i="5"/>
  <c r="H279" i="5"/>
  <c r="I279" i="5"/>
  <c r="I18" i="5"/>
  <c r="H18" i="5"/>
  <c r="H288" i="5"/>
  <c r="I288" i="5"/>
  <c r="H286" i="5"/>
  <c r="J286" i="5" s="1"/>
  <c r="K286" i="5" s="1"/>
  <c r="I286" i="5"/>
  <c r="H11" i="5"/>
  <c r="I11" i="5"/>
  <c r="H200" i="5"/>
  <c r="I200" i="5"/>
  <c r="H197" i="5"/>
  <c r="I197" i="5"/>
  <c r="H209" i="5"/>
  <c r="I209" i="5"/>
  <c r="H210" i="5"/>
  <c r="I210" i="5"/>
  <c r="H201" i="5"/>
  <c r="I201" i="5"/>
  <c r="H202" i="5"/>
  <c r="I202" i="5"/>
  <c r="J202" i="5" s="1"/>
  <c r="K202" i="5" s="1"/>
  <c r="H97" i="5"/>
  <c r="J97" i="5" s="1"/>
  <c r="K97" i="5" s="1"/>
  <c r="I97" i="5"/>
  <c r="H10" i="5"/>
  <c r="I10" i="5"/>
  <c r="H55" i="5"/>
  <c r="J55" i="5" s="1"/>
  <c r="K55" i="5" s="1"/>
  <c r="I55" i="5"/>
  <c r="H54" i="5"/>
  <c r="I54" i="5"/>
  <c r="H78" i="5"/>
  <c r="J78" i="5" s="1"/>
  <c r="K78" i="5" s="1"/>
  <c r="I78" i="5"/>
  <c r="H274" i="5"/>
  <c r="I274" i="5"/>
  <c r="H136" i="5"/>
  <c r="J136" i="5" s="1"/>
  <c r="K136" i="5" s="1"/>
  <c r="I136" i="5"/>
  <c r="H125" i="5"/>
  <c r="I125" i="5"/>
  <c r="H98" i="5"/>
  <c r="I98" i="5"/>
  <c r="H21" i="5"/>
  <c r="I21" i="5"/>
  <c r="H22" i="5"/>
  <c r="I22" i="5"/>
  <c r="H230" i="5"/>
  <c r="I230" i="5"/>
  <c r="H289" i="5"/>
  <c r="I289" i="5"/>
  <c r="H287" i="5"/>
  <c r="I287" i="5"/>
  <c r="H232" i="5"/>
  <c r="I232" i="5"/>
  <c r="H216" i="5"/>
  <c r="J216" i="5" s="1"/>
  <c r="K216" i="5" s="1"/>
  <c r="I216" i="5"/>
  <c r="H272" i="5"/>
  <c r="I272" i="5"/>
  <c r="H102" i="5"/>
  <c r="J102" i="5" s="1"/>
  <c r="K102" i="5" s="1"/>
  <c r="I102" i="5"/>
  <c r="H107" i="5"/>
  <c r="J107" i="5" s="1"/>
  <c r="K107" i="5" s="1"/>
  <c r="I107" i="5"/>
  <c r="H194" i="5"/>
  <c r="I194" i="5"/>
  <c r="H195" i="5"/>
  <c r="J195" i="5" s="1"/>
  <c r="K195" i="5" s="1"/>
  <c r="I195" i="5"/>
  <c r="H177" i="5"/>
  <c r="I177" i="5"/>
  <c r="H178" i="5"/>
  <c r="J178" i="5" s="1"/>
  <c r="K178" i="5" s="1"/>
  <c r="I178" i="5"/>
  <c r="H117" i="5"/>
  <c r="I117" i="5"/>
  <c r="H56" i="5"/>
  <c r="I56" i="5"/>
  <c r="H196" i="5"/>
  <c r="I196" i="5"/>
  <c r="H203" i="5"/>
  <c r="I203" i="5"/>
  <c r="H198" i="5"/>
  <c r="I198" i="5"/>
  <c r="H199" i="5"/>
  <c r="I199" i="5"/>
  <c r="H204" i="5"/>
  <c r="I204" i="5"/>
  <c r="H205" i="5"/>
  <c r="I205" i="5"/>
  <c r="H206" i="5"/>
  <c r="I206" i="5"/>
  <c r="H207" i="5"/>
  <c r="I207" i="5"/>
  <c r="H208" i="5"/>
  <c r="I208" i="5"/>
  <c r="H19" i="5"/>
  <c r="J19" i="5" s="1"/>
  <c r="K19" i="5" s="1"/>
  <c r="I19" i="5"/>
  <c r="H20" i="5"/>
  <c r="I20" i="5"/>
  <c r="H231" i="5"/>
  <c r="J231" i="5" s="1"/>
  <c r="K231" i="5" s="1"/>
  <c r="I231" i="5"/>
  <c r="H99" i="5"/>
  <c r="I99" i="5"/>
  <c r="H273" i="5"/>
  <c r="J273" i="5" s="1"/>
  <c r="K273" i="5" s="1"/>
  <c r="I273" i="5"/>
  <c r="H237" i="5"/>
  <c r="I237" i="5"/>
  <c r="H126" i="5"/>
  <c r="I126" i="5"/>
  <c r="H115" i="5"/>
  <c r="I115" i="5"/>
  <c r="H141" i="5"/>
  <c r="I141" i="5"/>
  <c r="H140" i="5"/>
  <c r="I140" i="5"/>
  <c r="H40" i="5"/>
  <c r="I40" i="5"/>
  <c r="H218" i="5"/>
  <c r="I218" i="5"/>
  <c r="H217" i="5"/>
  <c r="I217" i="5"/>
  <c r="H103" i="5"/>
  <c r="I103" i="5"/>
  <c r="H23" i="5"/>
  <c r="I23" i="5"/>
  <c r="H81" i="5"/>
  <c r="I81" i="5"/>
  <c r="H142" i="5"/>
  <c r="I142" i="5"/>
  <c r="H271" i="5"/>
  <c r="I271" i="5"/>
  <c r="H293" i="5"/>
  <c r="I293" i="5"/>
  <c r="H292" i="5"/>
  <c r="I292" i="5"/>
  <c r="H76" i="5"/>
  <c r="J76" i="5" s="1"/>
  <c r="K76" i="5" s="1"/>
  <c r="I76" i="5"/>
  <c r="H77" i="5"/>
  <c r="I77" i="5"/>
  <c r="H101" i="5"/>
  <c r="I101" i="5"/>
  <c r="H105" i="5"/>
  <c r="I105" i="5"/>
  <c r="H106" i="5"/>
  <c r="I106" i="5"/>
  <c r="H109" i="5"/>
  <c r="I109" i="5"/>
  <c r="H112" i="5"/>
  <c r="I112" i="5"/>
  <c r="H111" i="5"/>
  <c r="I111" i="5"/>
  <c r="H24" i="5"/>
  <c r="I24" i="5"/>
  <c r="H270" i="5"/>
  <c r="I270" i="5"/>
  <c r="H35" i="5"/>
  <c r="I35" i="5"/>
  <c r="H41" i="5"/>
  <c r="I41" i="5"/>
  <c r="H170" i="5"/>
  <c r="J170" i="5" s="1"/>
  <c r="K170" i="5" s="1"/>
  <c r="I170" i="5"/>
  <c r="H183" i="5"/>
  <c r="I183" i="5"/>
  <c r="H184" i="5"/>
  <c r="J184" i="5" s="1"/>
  <c r="K184" i="5" s="1"/>
  <c r="I184" i="5"/>
  <c r="I211" i="5"/>
  <c r="H211" i="5"/>
  <c r="J208" i="5" l="1"/>
  <c r="K208" i="5" s="1"/>
  <c r="J206" i="5"/>
  <c r="K206" i="5" s="1"/>
  <c r="J244" i="5"/>
  <c r="K244" i="5" s="1"/>
  <c r="J251" i="5"/>
  <c r="K251" i="5" s="1"/>
  <c r="J75" i="5"/>
  <c r="K75" i="5" s="1"/>
  <c r="J72" i="5"/>
  <c r="K72" i="5" s="1"/>
  <c r="J94" i="5"/>
  <c r="K94" i="5" s="1"/>
  <c r="J51" i="5"/>
  <c r="K51" i="5" s="1"/>
  <c r="J265" i="5"/>
  <c r="K265" i="5" s="1"/>
  <c r="J10" i="5"/>
  <c r="K10" i="5" s="1"/>
  <c r="J63" i="5"/>
  <c r="K63" i="5" s="1"/>
  <c r="J89" i="5"/>
  <c r="K89" i="5" s="1"/>
  <c r="J148" i="5"/>
  <c r="K148" i="5" s="1"/>
  <c r="J115" i="5"/>
  <c r="K115" i="5" s="1"/>
  <c r="J237" i="5"/>
  <c r="K237" i="5" s="1"/>
  <c r="J205" i="5"/>
  <c r="K205" i="5" s="1"/>
  <c r="J199" i="5"/>
  <c r="K199" i="5" s="1"/>
  <c r="J21" i="5"/>
  <c r="K21" i="5" s="1"/>
  <c r="J125" i="5"/>
  <c r="K125" i="5" s="1"/>
  <c r="J239" i="5"/>
  <c r="K239" i="5" s="1"/>
  <c r="J34" i="5"/>
  <c r="K34" i="5" s="1"/>
  <c r="J122" i="5"/>
  <c r="K122" i="5" s="1"/>
  <c r="J189" i="5"/>
  <c r="K189" i="5" s="1"/>
  <c r="J36" i="5"/>
  <c r="K36" i="5" s="1"/>
  <c r="J127" i="5"/>
  <c r="K127" i="5" s="1"/>
  <c r="J215" i="5"/>
  <c r="K215" i="5" s="1"/>
  <c r="J159" i="5"/>
  <c r="K159" i="5" s="1"/>
  <c r="J158" i="5"/>
  <c r="K158" i="5" s="1"/>
  <c r="J90" i="5"/>
  <c r="K90" i="5" s="1"/>
  <c r="J150" i="5"/>
  <c r="K150" i="5" s="1"/>
  <c r="J142" i="5"/>
  <c r="K142" i="5" s="1"/>
  <c r="J217" i="5"/>
  <c r="K217" i="5" s="1"/>
  <c r="J196" i="5"/>
  <c r="K196" i="5" s="1"/>
  <c r="J117" i="5"/>
  <c r="K117" i="5" s="1"/>
  <c r="J232" i="5"/>
  <c r="K232" i="5" s="1"/>
  <c r="J289" i="5"/>
  <c r="K289" i="5" s="1"/>
  <c r="J197" i="5"/>
  <c r="K197" i="5" s="1"/>
  <c r="J11" i="5"/>
  <c r="K11" i="5" s="1"/>
  <c r="J8" i="5"/>
  <c r="K8" i="5" s="1"/>
  <c r="J84" i="5"/>
  <c r="K84" i="5" s="1"/>
  <c r="J114" i="5"/>
  <c r="K114" i="5" s="1"/>
  <c r="J33" i="5"/>
  <c r="K33" i="5" s="1"/>
  <c r="J92" i="5"/>
  <c r="K92" i="5" s="1"/>
  <c r="J162" i="5"/>
  <c r="K162" i="5" s="1"/>
  <c r="J87" i="5"/>
  <c r="K87" i="5" s="1"/>
  <c r="J53" i="5"/>
  <c r="K53" i="5" s="1"/>
  <c r="J266" i="5"/>
  <c r="K266" i="5" s="1"/>
  <c r="J81" i="5"/>
  <c r="K81" i="5" s="1"/>
  <c r="J103" i="5"/>
  <c r="K103" i="5" s="1"/>
  <c r="J40" i="5"/>
  <c r="K40" i="5" s="1"/>
  <c r="J288" i="5"/>
  <c r="K288" i="5" s="1"/>
  <c r="J183" i="5"/>
  <c r="K183" i="5" s="1"/>
  <c r="J41" i="5"/>
  <c r="K41" i="5" s="1"/>
  <c r="J270" i="5"/>
  <c r="K270" i="5" s="1"/>
  <c r="J111" i="5"/>
  <c r="K111" i="5" s="1"/>
  <c r="J109" i="5"/>
  <c r="K109" i="5" s="1"/>
  <c r="J105" i="5"/>
  <c r="K105" i="5" s="1"/>
  <c r="J77" i="5"/>
  <c r="K77" i="5" s="1"/>
  <c r="J293" i="5"/>
  <c r="K293" i="5" s="1"/>
  <c r="J141" i="5"/>
  <c r="K141" i="5" s="1"/>
  <c r="J203" i="5"/>
  <c r="K203" i="5" s="1"/>
  <c r="J22" i="5"/>
  <c r="K22" i="5" s="1"/>
  <c r="J209" i="5"/>
  <c r="K209" i="5" s="1"/>
  <c r="J35" i="5"/>
  <c r="K35" i="5" s="1"/>
  <c r="J24" i="5"/>
  <c r="K24" i="5" s="1"/>
  <c r="J112" i="5"/>
  <c r="K112" i="5" s="1"/>
  <c r="J106" i="5"/>
  <c r="K106" i="5" s="1"/>
  <c r="J101" i="5"/>
  <c r="K101" i="5" s="1"/>
  <c r="J292" i="5"/>
  <c r="K292" i="5" s="1"/>
  <c r="J271" i="5"/>
  <c r="K271" i="5" s="1"/>
  <c r="J23" i="5"/>
  <c r="K23" i="5" s="1"/>
  <c r="J218" i="5"/>
  <c r="K218" i="5" s="1"/>
  <c r="J140" i="5"/>
  <c r="K140" i="5" s="1"/>
  <c r="J126" i="5"/>
  <c r="K126" i="5" s="1"/>
  <c r="J99" i="5"/>
  <c r="K99" i="5" s="1"/>
  <c r="J20" i="5"/>
  <c r="K20" i="5" s="1"/>
  <c r="J207" i="5"/>
  <c r="K207" i="5" s="1"/>
  <c r="J204" i="5"/>
  <c r="K204" i="5" s="1"/>
  <c r="J198" i="5"/>
  <c r="K198" i="5" s="1"/>
  <c r="J56" i="5"/>
  <c r="K56" i="5" s="1"/>
  <c r="J177" i="5"/>
  <c r="K177" i="5" s="1"/>
  <c r="J194" i="5"/>
  <c r="K194" i="5" s="1"/>
  <c r="J272" i="5"/>
  <c r="K272" i="5" s="1"/>
  <c r="J287" i="5"/>
  <c r="K287" i="5" s="1"/>
  <c r="J230" i="5"/>
  <c r="K230" i="5" s="1"/>
  <c r="J98" i="5"/>
  <c r="K98" i="5" s="1"/>
  <c r="J274" i="5"/>
  <c r="K274" i="5" s="1"/>
  <c r="J54" i="5"/>
  <c r="K54" i="5" s="1"/>
  <c r="J210" i="5"/>
  <c r="K210" i="5" s="1"/>
  <c r="J200" i="5"/>
  <c r="K200" i="5" s="1"/>
  <c r="J279" i="5"/>
  <c r="K279" i="5" s="1"/>
  <c r="J133" i="5"/>
  <c r="K133" i="5" s="1"/>
  <c r="J248" i="5"/>
  <c r="K248" i="5" s="1"/>
  <c r="J228" i="5"/>
  <c r="K228" i="5" s="1"/>
  <c r="J27" i="5"/>
  <c r="K27" i="5" s="1"/>
  <c r="J245" i="5"/>
  <c r="K245" i="5" s="1"/>
  <c r="J119" i="5"/>
  <c r="K119" i="5" s="1"/>
  <c r="J240" i="5"/>
  <c r="K240" i="5" s="1"/>
  <c r="J134" i="5"/>
  <c r="K134" i="5" s="1"/>
  <c r="J250" i="5"/>
  <c r="K250" i="5" s="1"/>
  <c r="J31" i="5"/>
  <c r="K31" i="5" s="1"/>
  <c r="J39" i="5"/>
  <c r="K39" i="5" s="1"/>
  <c r="J70" i="5"/>
  <c r="K70" i="5" s="1"/>
  <c r="J13" i="5"/>
  <c r="K13" i="5" s="1"/>
  <c r="J74" i="5"/>
  <c r="K74" i="5" s="1"/>
  <c r="J44" i="5"/>
  <c r="K44" i="5" s="1"/>
  <c r="J238" i="5"/>
  <c r="K238" i="5" s="1"/>
  <c r="J104" i="5"/>
  <c r="K104" i="5" s="1"/>
  <c r="J26" i="5"/>
  <c r="K26" i="5" s="1"/>
  <c r="J243" i="5"/>
  <c r="K243" i="5" s="1"/>
  <c r="J16" i="5"/>
  <c r="K16" i="5" s="1"/>
  <c r="J128" i="5"/>
  <c r="K128" i="5" s="1"/>
  <c r="J130" i="5"/>
  <c r="K130" i="5" s="1"/>
  <c r="J82" i="5"/>
  <c r="K82" i="5" s="1"/>
  <c r="J118" i="5"/>
  <c r="K118" i="5" s="1"/>
  <c r="J120" i="5"/>
  <c r="K120" i="5" s="1"/>
  <c r="J138" i="5"/>
  <c r="K138" i="5" s="1"/>
  <c r="J172" i="5"/>
  <c r="K172" i="5" s="1"/>
  <c r="J96" i="5"/>
  <c r="K96" i="5" s="1"/>
  <c r="J116" i="5"/>
  <c r="K116" i="5" s="1"/>
  <c r="J7" i="5"/>
  <c r="K7" i="5" s="1"/>
  <c r="J37" i="5"/>
  <c r="K37" i="5" s="1"/>
  <c r="J213" i="5"/>
  <c r="K213" i="5" s="1"/>
  <c r="J91" i="5"/>
  <c r="K91" i="5" s="1"/>
  <c r="J6" i="5"/>
  <c r="K6" i="5" s="1"/>
  <c r="J161" i="5"/>
  <c r="K161" i="5" s="1"/>
  <c r="J192" i="5"/>
  <c r="K192" i="5" s="1"/>
  <c r="J147" i="5"/>
  <c r="K147" i="5" s="1"/>
  <c r="J123" i="5"/>
  <c r="K123" i="5" s="1"/>
  <c r="J135" i="5"/>
  <c r="K135" i="5" s="1"/>
  <c r="J227" i="5"/>
  <c r="K227" i="5" s="1"/>
  <c r="J255" i="5"/>
  <c r="K255" i="5" s="1"/>
  <c r="J32" i="5"/>
  <c r="K32" i="5" s="1"/>
  <c r="J247" i="5"/>
  <c r="K247" i="5" s="1"/>
  <c r="J124" i="5"/>
  <c r="K124" i="5" s="1"/>
  <c r="J129" i="5"/>
  <c r="K129" i="5" s="1"/>
  <c r="J253" i="5"/>
  <c r="K253" i="5" s="1"/>
  <c r="J226" i="5"/>
  <c r="K226" i="5" s="1"/>
  <c r="J30" i="5"/>
  <c r="K30" i="5" s="1"/>
  <c r="J71" i="5"/>
  <c r="K71" i="5" s="1"/>
  <c r="J12" i="5"/>
  <c r="K12" i="5" s="1"/>
  <c r="J190" i="5"/>
  <c r="K190" i="5" s="1"/>
  <c r="J285" i="5"/>
  <c r="K285" i="5" s="1"/>
  <c r="J108" i="5"/>
  <c r="K108" i="5" s="1"/>
  <c r="J29" i="5"/>
  <c r="K29" i="5" s="1"/>
  <c r="J113" i="5"/>
  <c r="K113" i="5" s="1"/>
  <c r="J17" i="5"/>
  <c r="K17" i="5" s="1"/>
  <c r="J100" i="5"/>
  <c r="K100" i="5" s="1"/>
  <c r="J131" i="5"/>
  <c r="K131" i="5" s="1"/>
  <c r="J25" i="5"/>
  <c r="K25" i="5" s="1"/>
  <c r="J69" i="5"/>
  <c r="K69" i="5" s="1"/>
  <c r="J121" i="5"/>
  <c r="K121" i="5" s="1"/>
  <c r="J95" i="5"/>
  <c r="K95" i="5" s="1"/>
  <c r="J139" i="5"/>
  <c r="K139" i="5" s="1"/>
  <c r="J219" i="5"/>
  <c r="K219" i="5" s="1"/>
  <c r="J214" i="5"/>
  <c r="K214" i="5" s="1"/>
  <c r="J73" i="5"/>
  <c r="K73" i="5" s="1"/>
  <c r="J38" i="5"/>
  <c r="K38" i="5" s="1"/>
  <c r="J93" i="5"/>
  <c r="K93" i="5" s="1"/>
  <c r="J212" i="5"/>
  <c r="K212" i="5" s="1"/>
  <c r="J229" i="5"/>
  <c r="K229" i="5" s="1"/>
  <c r="J149" i="5"/>
  <c r="K149" i="5" s="1"/>
  <c r="J264" i="5"/>
  <c r="K264" i="5" s="1"/>
  <c r="J49" i="5"/>
  <c r="K49" i="5" s="1"/>
  <c r="J269" i="5"/>
  <c r="K269" i="5" s="1"/>
  <c r="J157" i="5"/>
  <c r="K157" i="5" s="1"/>
  <c r="J86" i="5"/>
  <c r="K86" i="5" s="1"/>
  <c r="J145" i="5"/>
  <c r="K145" i="5" s="1"/>
  <c r="J185" i="5"/>
  <c r="K185" i="5" s="1"/>
  <c r="J180" i="5"/>
  <c r="K180" i="5" s="1"/>
  <c r="J187" i="5"/>
  <c r="K187" i="5" s="1"/>
  <c r="J154" i="5"/>
  <c r="K154" i="5" s="1"/>
  <c r="J224" i="5"/>
  <c r="K224" i="5" s="1"/>
  <c r="J222" i="5"/>
  <c r="K222" i="5" s="1"/>
  <c r="J171" i="5"/>
  <c r="K171" i="5" s="1"/>
  <c r="J234" i="5"/>
  <c r="K234" i="5" s="1"/>
  <c r="J59" i="5"/>
  <c r="K59" i="5" s="1"/>
  <c r="J176" i="5"/>
  <c r="K176" i="5" s="1"/>
  <c r="J5" i="5"/>
  <c r="K5" i="5" s="1"/>
  <c r="J52" i="5"/>
  <c r="K52" i="5" s="1"/>
  <c r="J275" i="5"/>
  <c r="K275" i="5" s="1"/>
  <c r="J257" i="5"/>
  <c r="K257" i="5" s="1"/>
  <c r="J9" i="5"/>
  <c r="K9" i="5" s="1"/>
  <c r="J42" i="5"/>
  <c r="K42" i="5" s="1"/>
  <c r="J66" i="5"/>
  <c r="K66" i="5" s="1"/>
  <c r="J137" i="5"/>
  <c r="K137" i="5" s="1"/>
  <c r="J252" i="5"/>
  <c r="K252" i="5" s="1"/>
  <c r="J57" i="5"/>
  <c r="K57" i="5" s="1"/>
  <c r="J261" i="5"/>
  <c r="K261" i="5" s="1"/>
  <c r="J193" i="5"/>
  <c r="K193" i="5" s="1"/>
  <c r="J263" i="5"/>
  <c r="K263" i="5" s="1"/>
  <c r="J155" i="5"/>
  <c r="K155" i="5" s="1"/>
  <c r="J152" i="5"/>
  <c r="K152" i="5" s="1"/>
  <c r="J88" i="5"/>
  <c r="K88" i="5" s="1"/>
  <c r="J181" i="5"/>
  <c r="K181" i="5" s="1"/>
  <c r="J85" i="5"/>
  <c r="K85" i="5" s="1"/>
  <c r="J220" i="5"/>
  <c r="K220" i="5" s="1"/>
  <c r="J173" i="5"/>
  <c r="K173" i="5" s="1"/>
  <c r="J233" i="5"/>
  <c r="K233" i="5" s="1"/>
  <c r="J67" i="5"/>
  <c r="K67" i="5" s="1"/>
  <c r="J83" i="5"/>
  <c r="K83" i="5" s="1"/>
  <c r="J80" i="5"/>
  <c r="K80" i="5" s="1"/>
  <c r="J259" i="5"/>
  <c r="K259" i="5" s="1"/>
  <c r="J290" i="5"/>
  <c r="K290" i="5" s="1"/>
  <c r="J246" i="5"/>
  <c r="K246" i="5" s="1"/>
  <c r="J284" i="5"/>
  <c r="K284" i="5" s="1"/>
  <c r="J241" i="5"/>
  <c r="K241" i="5" s="1"/>
  <c r="J64" i="5"/>
  <c r="K64" i="5" s="1"/>
  <c r="J201" i="5"/>
  <c r="K201" i="5" s="1"/>
  <c r="J4" i="5"/>
  <c r="K4" i="5" s="1"/>
  <c r="J160" i="5"/>
  <c r="K160" i="5" s="1"/>
  <c r="J151" i="5"/>
  <c r="K151" i="5" s="1"/>
  <c r="J268" i="5"/>
  <c r="K268" i="5" s="1"/>
  <c r="J267" i="5"/>
  <c r="K267" i="5" s="1"/>
  <c r="J211" i="5"/>
  <c r="K211" i="5" s="1"/>
  <c r="J18" i="5"/>
  <c r="K18" i="5" s="1"/>
  <c r="J46" i="5"/>
  <c r="K46" i="5" s="1"/>
  <c r="J164" i="5"/>
  <c r="K164" i="5" s="1"/>
  <c r="J153" i="5"/>
  <c r="K153" i="5" s="1"/>
  <c r="J62" i="5"/>
  <c r="K62" i="5" s="1"/>
  <c r="J186" i="5"/>
  <c r="K186" i="5" s="1"/>
  <c r="J61" i="5"/>
  <c r="K61" i="5" s="1"/>
  <c r="J179" i="5"/>
  <c r="K179" i="5" s="1"/>
  <c r="J188" i="5"/>
  <c r="K188" i="5" s="1"/>
  <c r="J182" i="5"/>
  <c r="K182" i="5" s="1"/>
  <c r="J169" i="5"/>
  <c r="K169" i="5" s="1"/>
  <c r="J144" i="5"/>
  <c r="K144" i="5" s="1"/>
  <c r="J225" i="5"/>
  <c r="K225" i="5" s="1"/>
  <c r="J223" i="5"/>
  <c r="K223" i="5" s="1"/>
  <c r="J221" i="5"/>
  <c r="K221" i="5" s="1"/>
  <c r="J68" i="5"/>
  <c r="K68" i="5" s="1"/>
  <c r="J174" i="5"/>
  <c r="K174" i="5" s="1"/>
  <c r="J236" i="5"/>
  <c r="K236" i="5" s="1"/>
  <c r="J235" i="5"/>
  <c r="K235" i="5" s="1"/>
  <c r="J60" i="5"/>
  <c r="K60" i="5" s="1"/>
  <c r="J276" i="5"/>
  <c r="K276" i="5" s="1"/>
  <c r="J175" i="5"/>
  <c r="K175" i="5" s="1"/>
  <c r="J110" i="5"/>
  <c r="K110" i="5" s="1"/>
  <c r="J143" i="5"/>
  <c r="K143" i="5" s="1"/>
  <c r="J58" i="5"/>
  <c r="K58" i="5" s="1"/>
  <c r="J79" i="5"/>
  <c r="K79" i="5" s="1"/>
  <c r="J260" i="5"/>
  <c r="K260" i="5" s="1"/>
  <c r="J254" i="5"/>
  <c r="K254" i="5" s="1"/>
  <c r="J50" i="5"/>
  <c r="K50" i="5" s="1"/>
  <c r="J291" i="5"/>
  <c r="K291" i="5" s="1"/>
  <c r="J43" i="5"/>
  <c r="K43" i="5" s="1"/>
  <c r="J282" i="5"/>
  <c r="K282" i="5" s="1"/>
  <c r="J249" i="5"/>
  <c r="K249" i="5" s="1"/>
  <c r="J65" i="5"/>
  <c r="K65" i="5" s="1"/>
  <c r="J278" i="5"/>
  <c r="K278" i="5" s="1"/>
  <c r="J48" i="5"/>
  <c r="K48" i="5" s="1"/>
  <c r="J280" i="5"/>
  <c r="K280" i="5" s="1"/>
  <c r="J281" i="5"/>
  <c r="K281" i="5" s="1"/>
  <c r="J256" i="5"/>
  <c r="K256" i="5" s="1"/>
  <c r="J262" i="5"/>
  <c r="K262" i="5" s="1"/>
  <c r="J191" i="5"/>
  <c r="K191" i="5" s="1"/>
  <c r="J283" i="5"/>
  <c r="K283" i="5" s="1"/>
</calcChain>
</file>

<file path=xl/sharedStrings.xml><?xml version="1.0" encoding="utf-8"?>
<sst xmlns="http://schemas.openxmlformats.org/spreadsheetml/2006/main" count="2336" uniqueCount="966">
  <si>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</si>
  <si>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</si>
  <si>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</si>
  <si>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</si>
  <si>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</si>
  <si>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</si>
  <si>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</si>
  <si>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</si>
  <si>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</si>
  <si>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</si>
  <si>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</si>
  <si>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Дата вступления в силу</t>
  </si>
  <si>
    <t>Индапамид</t>
  </si>
  <si>
    <t>C03BA11</t>
  </si>
  <si>
    <t xml:space="preserve">Вл.Вып.к.Перв.Уп.Втор.Уп.Пр.АО "КРКА, д.д., Ново место", Словения (SI 82646716); </t>
  </si>
  <si>
    <t>Ивабрадин</t>
  </si>
  <si>
    <t>таблетки, покрытые пленочной оболочкой, 5 мг, 14 шт. - упаковки ячейковые контурные (2)  - пачки картонные</t>
  </si>
  <si>
    <t>C01EB17</t>
  </si>
  <si>
    <t>Панкреатин</t>
  </si>
  <si>
    <t>A09AA02</t>
  </si>
  <si>
    <t>Лизиноприл</t>
  </si>
  <si>
    <t xml:space="preserve"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</si>
  <si>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капсулы, 50 мг, 10 шт. - упаковки ячейковые контурные (2)  - пачки картонные</t>
  </si>
  <si>
    <t>Трамадол</t>
  </si>
  <si>
    <t>N02AX02</t>
  </si>
  <si>
    <t xml:space="preserve">Вл.Вып.к.Перв.Уп.Втор.Уп.Пр.Акционерное общество "Органика" (АО "Органика"), Россия (4221000630);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</si>
  <si>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</si>
  <si>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Дротаверин</t>
  </si>
  <si>
    <t>A03AD02</t>
  </si>
  <si>
    <t>Эпинефрин</t>
  </si>
  <si>
    <t>Адреналин</t>
  </si>
  <si>
    <t xml:space="preserve">Вл.Вып.к.Перв.Уп.Втор.Уп.Пр.Общество с ограниченной ответственностью ''Эллара'' (ООО ''Эллара''), Россия (3321028719); </t>
  </si>
  <si>
    <t>C01CA24</t>
  </si>
  <si>
    <t>ЛП-005604</t>
  </si>
  <si>
    <t>раствор для инъекций, 1 мг/мл, 1 мл - ампулы с точкой или кольцом излома (5)  - пачки картонные</t>
  </si>
  <si>
    <t>4670008163937</t>
  </si>
  <si>
    <t>раствор для инъекций, 1 мг/мл, 1 мл - ампулы (5)  - пачки картонные</t>
  </si>
  <si>
    <t>ЛП-№(001388)-(РГ-RU)</t>
  </si>
  <si>
    <t>07.05.2024 
641/20-24</t>
  </si>
  <si>
    <t>Азитромицин</t>
  </si>
  <si>
    <t>J01FA10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</si>
  <si>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</si>
  <si>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Вл.Вып.к.Перв.Уп.Втор.Уп.Пр.Дальхимфарм ОАО, Россия (2702010564); </t>
  </si>
  <si>
    <t>Инсулин растворимый [человеческий генно-инженерный]</t>
  </si>
  <si>
    <t>A10AB01</t>
  </si>
  <si>
    <t xml:space="preserve">Вл.Вып.к.Перв.Уп.Втор.Уп.Пр.ОАО "Марбиофарм", Россия (1215001662); </t>
  </si>
  <si>
    <t xml:space="preserve">Вл.Вып.к.Перв.Уп.Втор.Уп.Пр.Акционерное общество "Татхимфармпрепараты" (АО "Татхимфармпрепараты" ), Россия (1658047200); </t>
  </si>
  <si>
    <t xml:space="preserve">Вл.Вып.к.Перв.Уп.Втор.Уп.Пр.Акционерное общество "ВЕРТЕКС" (АО "ВЕРТЕКС"), Россия (7810180435);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</si>
  <si>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 Фарм" (ООО "Озон Фарм"), Россия (6345022831); </t>
  </si>
  <si>
    <t xml:space="preserve">Вл.Вып.к.Перв.Уп.Втор.Уп.Пр.Открытое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 </t>
  </si>
  <si>
    <t xml:space="preserve">Вл.Публичное акционерное общество "Акционерное Курганское общество медицинских препаратов и изделий "Синтез" (ПАО "Синтез"), Россия (4501023743); Перв.Уп.Втор.Уп.Пр.Публичное акционерное общество "Акционерное Курганское общество медицинских препаратов и изделий "Синтез" (ПАО "Синтез"), Россия (4501023743); Вып.к.Публичное акционерное общество "Акционерное Курганское общество медицинских препаратов и изделий "Синтез" (ПАО "Синтез"), Россия (4501023743); </t>
  </si>
  <si>
    <t xml:space="preserve">Вл.Общество с ограниченной ответственностью "Завод Медсинтез" (ООО "Завод Медсинтез"), Россия (6629012040); Вып.к.Перв.Уп.Втор.Уп.Пр.Общество с ограниченной ответственностью "Завод Медсинтез" (ООО "Завод Медсинтез"), Россия (6629012040); 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</si>
  <si>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Вып.к.Перв.Уп.Втор.Уп.Пр.Открытое акционерное общество Научно-производственный концерн "ЭСКОМ" (ОАО НПК "ЭСКОМ"), Россия (2634040279); </t>
  </si>
  <si>
    <t>раствор для инфузий, 5%, 400 мл - бутылка (18)  - коробка картонная (для стационаров)</t>
  </si>
  <si>
    <t xml:space="preserve">Вл.Вып.к.Перв.Уп.Втор.Уп.Пр.ПАО "Биосинтез", Россия (5834001025); </t>
  </si>
  <si>
    <t>Амиодарон</t>
  </si>
  <si>
    <t xml:space="preserve">Вл.Акционерное общество "АВВА РУС" (АО "АВВА РУС"), Россия (4347024686); Вып.к.Перв.Уп.Втор.Уп.Пр.Акционерное общество "АВВА РУС" (АО "АВВА РУС"), Россия (4347024686); </t>
  </si>
  <si>
    <t>C01BD01</t>
  </si>
  <si>
    <t>концентрат для приготовления раствора для внутривенного введения, 50 мг/мл, 3 мл - ампулы (10)  - пачки картонные</t>
  </si>
  <si>
    <t xml:space="preserve">Вл.Открытое акционерное общество "Борисовский завод медицинских препаратов" (ОАО "БЗМП"), Республика Беларусь (600125834); Вып.к.Перв.Уп.Втор.Уп.Пр.Открытое акционерное общество "Борисовский завод медицинских препаратов" (ОАО "БЗМП"), Республика Беларусь (600125834); </t>
  </si>
  <si>
    <t xml:space="preserve">Вл.Вып.к.Перв.Уп.Втор.Уп.Пр.Акционерное общество "Усолье-Сибирский химико-фармацевтический завод" (АО "Усолье-Сибирский химфармзавод"), Россия (3819012188); </t>
  </si>
  <si>
    <t>ЛП-004223</t>
  </si>
  <si>
    <t>Амлодипин</t>
  </si>
  <si>
    <t>Амоксициллин+[Клавулановая кислота]</t>
  </si>
  <si>
    <t>J01CR02</t>
  </si>
  <si>
    <t>таблетки, 500 мг, 10 шт. - упаковки ячейковые контурные (2)  - пачки картонные</t>
  </si>
  <si>
    <t>таблетки, 500 мг, 10 шт. - упаковки ячейковые контурные (1)  - пачки картонные</t>
  </si>
  <si>
    <t xml:space="preserve">Вл.Вып.к.Перв.Уп.Втор.Уп.Пр.Открытое акционерное общество "Уралбиофарм" (ОАО "Уралбиофарм"), Россия (6661000152); </t>
  </si>
  <si>
    <t>Каптоприл</t>
  </si>
  <si>
    <t>Ангиоприл-25</t>
  </si>
  <si>
    <t>таблетки, 25 мг, 10 шт. - упаковки безъячейковые контурные (10)  - пачки картонные</t>
  </si>
  <si>
    <t xml:space="preserve">Вл.Торрент Фармасьютикалс Лтд, Индия (AAACT5456A); Вып.к.Перв.Уп.Втор.Уп.Пр.Торрент Фармасьютикалс Лтд., Индия (AAACT5456A); </t>
  </si>
  <si>
    <t>C09AA01</t>
  </si>
  <si>
    <t>П N013625/01</t>
  </si>
  <si>
    <t>07.05.2024 
639/20-24/ОС-подтв</t>
  </si>
  <si>
    <t>4602656000425</t>
  </si>
  <si>
    <t>Тимолол</t>
  </si>
  <si>
    <t xml:space="preserve">Вл.Вып.к.Перв.Уп.Втор.Уп.Пр.Акционерное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</si>
  <si>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>Ацетилсалициловая кислота</t>
  </si>
  <si>
    <t>B01AC06</t>
  </si>
  <si>
    <t xml:space="preserve">Вл.ЮСБ Фарма С.А., Бельгия (0403.096.168); Вып.к.Перв.Уп.Втор.Уп.Пр.ЮСБ Фарма С.А., Бельгия (0403.096.168); </t>
  </si>
  <si>
    <t>таблетки, покрытые пленочной оболочкой, 100 мг, 30 шт. - упаковки ячейковые контурные (1)  - пачки картонные</t>
  </si>
  <si>
    <t>таблетки, покрытые пленочной оболочкой, 100 мг, 10 шт. - упаковки ячейковые контурные (3)  - пачки картонные</t>
  </si>
  <si>
    <t>таблетки, покрытые пленочной оболочкой, 50 мг, 30 шт. - упаковки ячейковые контурные (1)  - пачки картонные</t>
  </si>
  <si>
    <t>B05BB01</t>
  </si>
  <si>
    <t xml:space="preserve">Вл.Вып.к.Перв.Уп.Втор.Уп.Пр.Общество с ограниченной ответственностью "МОСФАРМ" (ООО "МОСФАРМ"), Россия (5042121905); </t>
  </si>
  <si>
    <t>таблетки, 500 мг, 10 шт. - упаковки ячейковые контурные (5)  - пачки картонные</t>
  </si>
  <si>
    <t>Ацетилцистеин</t>
  </si>
  <si>
    <t>порошок для приготовления раствора для приема внутрь, 100 мг, 1 г - пакеты (20)  - пачки картонные</t>
  </si>
  <si>
    <t>R05CB01</t>
  </si>
  <si>
    <t>ЛП-000623</t>
  </si>
  <si>
    <t>19.04.2024 
514/1/20-24/ОС-подтв</t>
  </si>
  <si>
    <t>4602876004388</t>
  </si>
  <si>
    <t>порошок для приготовления раствора для приема внутрь, 200 мг, 1 г - пакеты (20)  - пачки картонные</t>
  </si>
  <si>
    <t>4602876004401</t>
  </si>
  <si>
    <t>Спиронолактон</t>
  </si>
  <si>
    <t>C03DA01</t>
  </si>
  <si>
    <t xml:space="preserve">Вл.ОАО "Гедеон Рихтер", Венгрия (HU10484878); Вып.к.Пр.Акционерное общество "ГЕДЕОН РИХТЕР-РУС" (АО "ГЕДЕОН РИХТЕР-РУС"), Россия (5011016121); Перв.Уп.Втор.Уп.Акционерное общество "ГЕДЕОН РИХТЕР-РУС" (АО "ГЕДЕОН РИХТЕР-РУС"), Россия, Россия (5011016121); </t>
  </si>
  <si>
    <t xml:space="preserve">Вл.Вып.к.Перв.Уп.Втор.Уп.Пр.АО "Фармпроект", Россия (7801153192); </t>
  </si>
  <si>
    <t>таблетки, 5 мг, 10 шт. - упаковки ячейковые контурные (6)  - пачки картонные</t>
  </si>
  <si>
    <t xml:space="preserve">Вл.Вып.к.Перв.Уп.Втор.Уп.Пр.Общество с ограниченной ответственностью "Славянская аптека" (ООО "Славянская аптека"), Россия (3321015283); </t>
  </si>
  <si>
    <t>Глицин</t>
  </si>
  <si>
    <t>таблетки защечные и подъязычные, 100 мг, 10 шт. - контурная ячейковая упаковка (5)  - пачка картонная</t>
  </si>
  <si>
    <t>4604060012001</t>
  </si>
  <si>
    <t>таблетки защечные и подъязычные, 100 мг, 25 шт. - контурная ячейковая упаковка (2)  - пачка картонная</t>
  </si>
  <si>
    <t>4604060012919</t>
  </si>
  <si>
    <t>таблетки защечные и подъязычные, 100 мг, 25 шт. - контурная ячейковая упаковка (4)  - пачка картонная</t>
  </si>
  <si>
    <t>4604060012926</t>
  </si>
  <si>
    <t>N07XX</t>
  </si>
  <si>
    <t>ЛП-№(003099)-(РГ-RU)</t>
  </si>
  <si>
    <t>02.05.2024 
622/20-24</t>
  </si>
  <si>
    <t>раствор для инфузий, 5%, 200 мл - бутылки (1)  - пачки картонные</t>
  </si>
  <si>
    <t>раствор для инфузий, 5%, 400 мл - бутылки (1)  - пачки картонные</t>
  </si>
  <si>
    <t xml:space="preserve">Вл.Вып.к.Перв.Уп.Втор.Уп.Пр.Акционерное общество "Биннофарм" (АО "Биннофарм"), Россия (7735518627); </t>
  </si>
  <si>
    <t xml:space="preserve">Вл.Вып.к.Перв.Уп.Втор.Уп.Пр.Общество с ограниченной ответственностью "Фармасинтез-Тюмень" (ООО "Фармасинтез-Тюмень"), Россия (7203332653); </t>
  </si>
  <si>
    <t>раствор для инфузий, 5%, 200 мл - бутылка (28)  - ящик картонный (для стационаров)</t>
  </si>
  <si>
    <t>раствор для инфузий, 5%, 400 мл - бутылка (15)  - ящик картонный (для стационаров)</t>
  </si>
  <si>
    <t xml:space="preserve">Вл.Вып.к.Перв.Уп.Втор.Уп.Пр.ЗАО РЕСТЕР, Россия (1831066404); </t>
  </si>
  <si>
    <t>Парацетамол</t>
  </si>
  <si>
    <t>N02BE01</t>
  </si>
  <si>
    <t xml:space="preserve">Вл.Вып.к.Перв.Уп.Втор.Уп.Пр.Акционерное общество "Химико-фармацевтический комбинат "АКРИХИН" (АО "АКРИХИН"), Россия (5031013320); </t>
  </si>
  <si>
    <t>Растворы для перитонеального диализа</t>
  </si>
  <si>
    <t>Кеторолак</t>
  </si>
  <si>
    <t>таблетки с пролонгированным высвобождением, покрытые пленочной оболочкой, 1.5 мг, 10 шт. - упаковки ячейковые контурные (3)  - пачки картонные</t>
  </si>
  <si>
    <t>Ципрофлоксацин</t>
  </si>
  <si>
    <t>Калия йодид</t>
  </si>
  <si>
    <t xml:space="preserve">Вл.Акционерное общество "АЛИУМ" (АО "АЛИУМ"), Россия (5077009710); Перв.Уп.Втор.Уп.Пр.Акционерное общество "АЛИУМ" (АО "АЛИУМ"), Россия (5077009710); Вып.к.Акционерное общество "АЛИУМ" (АО "АЛИУМ"), Россия (5077009710); </t>
  </si>
  <si>
    <t>H03CA</t>
  </si>
  <si>
    <t>таблетки, 200 мкг, 25 шт. - контурная ячейковая упаковка (4)  - пачка картонная</t>
  </si>
  <si>
    <t>Кальция глюконат</t>
  </si>
  <si>
    <t>таблетки, 500 мг, 10 шт. - контурная ячейковая упаковка (2)  - пачки картонные</t>
  </si>
  <si>
    <t>D11AX03</t>
  </si>
  <si>
    <t>ЛП-000802</t>
  </si>
  <si>
    <t>07.05.2024 
640/20-24</t>
  </si>
  <si>
    <t>4603179004112</t>
  </si>
  <si>
    <t>таблетки, 500 мг, 10 шт. - контурная ячейковая упаковка (3)  - пачки картонные</t>
  </si>
  <si>
    <t>4603179004457</t>
  </si>
  <si>
    <t>4603179004464</t>
  </si>
  <si>
    <t>таблетки, 0.5 г, 10 шт. - упаковки ячейковые контурные (2)  - пачки картонные</t>
  </si>
  <si>
    <t>Доксазозин</t>
  </si>
  <si>
    <t>C02CA04</t>
  </si>
  <si>
    <t>раствор для внутривенного и внутримышечного введения, 30 мг/мл, 1 мл - ампулы (10)  - пачки картонные</t>
  </si>
  <si>
    <t>M01AB15</t>
  </si>
  <si>
    <t>Лоратадин</t>
  </si>
  <si>
    <t>R06AX13</t>
  </si>
  <si>
    <t>Лозартан</t>
  </si>
  <si>
    <t>C09CA01</t>
  </si>
  <si>
    <t>Бисопролол</t>
  </si>
  <si>
    <t xml:space="preserve">Вл.ООО "Мерк", Россия (7743697546); Вып.к.Перв.Уп.Втор.Уп.Пр.Общество с ограниченной ответственностью "Нанолек" (ООО "Нанолек"), Россия (7701917006); </t>
  </si>
  <si>
    <t>C07AB07</t>
  </si>
  <si>
    <t xml:space="preserve">Вл.ООО "Мерк", Россия (7743697546); Вып.к.Перв.Уп.Втор.Уп.Пр.Мерк Хелскеа КГаА, Германия (DE 811850788); </t>
  </si>
  <si>
    <t>Хлорамфеникол</t>
  </si>
  <si>
    <t>Левомицетин</t>
  </si>
  <si>
    <t>J01BA01</t>
  </si>
  <si>
    <t>таблетки, покрытые пленочной оболочкой, 500 мг, 10 шт. - упаковки ячейковые контурные (6)  - пачки картонные</t>
  </si>
  <si>
    <t>ЛП-№(000162)-(РГ-RU)</t>
  </si>
  <si>
    <t>07.05.2024 
629/20-24</t>
  </si>
  <si>
    <t>4660153653094</t>
  </si>
  <si>
    <t>раствор для инъекций, 20 мг/мл, 2 мл - ампулы (10)  - пачки картонные</t>
  </si>
  <si>
    <t>раствор для инъекций, 20 мг/мл, 2 мл - ампулы (10)  - коробки картонные</t>
  </si>
  <si>
    <t>C09AA03</t>
  </si>
  <si>
    <t>таблетки, 10 мг, 30 шт. - упаковки ячейковые контурные (1)  - пачки картонные</t>
  </si>
  <si>
    <t>Меркаптопурин</t>
  </si>
  <si>
    <t>L01BB02</t>
  </si>
  <si>
    <t>Метформин</t>
  </si>
  <si>
    <t>A10BA02</t>
  </si>
  <si>
    <t>ЛП-003848</t>
  </si>
  <si>
    <t>4602884017080</t>
  </si>
  <si>
    <t>4602884017110</t>
  </si>
  <si>
    <t>4602884017202</t>
  </si>
  <si>
    <t>4602884017257</t>
  </si>
  <si>
    <t>таблетки, покрытые пленочной оболочкой, 1000 мг, 10 шт. - упаковки ячейковые контурные (6)  - пачки картонные</t>
  </si>
  <si>
    <t>таблетки, покрытые пленочной оболочкой, 500 мг, 60 шт. - банки (1)  - пачки картонные</t>
  </si>
  <si>
    <t>таблетки, покрытые пленочной оболочкой, 500 мг, 10 шт. - контурная ячейковая  упаковка (3)  - пачка картонная</t>
  </si>
  <si>
    <t>таблетки, покрытые пленочной оболочкой, 500 мг, 10 шт. - контурная ячейковая упаковка (6)  - пачка картонная</t>
  </si>
  <si>
    <t>07.05.2024 
638/20-24</t>
  </si>
  <si>
    <t>таблетки, покрытые пленочной оболочкой, 1000 мг, 60 шт. - банки (1)  - пачки картонные</t>
  </si>
  <si>
    <t xml:space="preserve">Вл.Аспен Фарма Трейдинг Лимитед, Ирландия (IE9758871P); Перв.Уп.Пр.Экселла Гмбх и Ко. КГ, Германия (DE 8111 74 309); Вып.к.Втор.Уп.Общество с ограниченной ответственностью "СКОПИНСКИЙ ФАРМАЦЕВТИЧЕСКИЙ ЗАВОД" (ООО "СКОПИНФАРМ"), Россия (6219007417); </t>
  </si>
  <si>
    <t>раствор для инъекций, 10 мг/мл, 1 мл - ампулы (5)  - упаковки ячейковые контурные (2) - пачки картонные</t>
  </si>
  <si>
    <t>Натрия гидрокарбонат</t>
  </si>
  <si>
    <t>B05CB04</t>
  </si>
  <si>
    <t>ЛП-002770</t>
  </si>
  <si>
    <t>02.05.2024 
616/20-24/ОС-подтв</t>
  </si>
  <si>
    <t>4607116945971</t>
  </si>
  <si>
    <t>4607116945995</t>
  </si>
  <si>
    <t>4607116945964</t>
  </si>
  <si>
    <t>4607116945988</t>
  </si>
  <si>
    <t>Аминосалициловая кислота</t>
  </si>
  <si>
    <t>J04AA01</t>
  </si>
  <si>
    <t>Пирацетам</t>
  </si>
  <si>
    <t>N06BX03</t>
  </si>
  <si>
    <t>таблетки, 5 мг, 10 шт. - блистеры (3)  - пачки картонные</t>
  </si>
  <si>
    <t>C08CA01</t>
  </si>
  <si>
    <t>1210001155237</t>
  </si>
  <si>
    <t>таблетки, 10 мг, 10 шт. - блистеры (3)  - пачки картонные</t>
  </si>
  <si>
    <t>1210001155176</t>
  </si>
  <si>
    <t xml:space="preserve">Вл.Вып.к.Перв.Уп.Втор.Уп.Пр.Закрытое акционерное общество "Канонфарма продакшн" (ЗАО "Канонфарма продакшн"), Россия (5050026081); </t>
  </si>
  <si>
    <t>Гадодиамид</t>
  </si>
  <si>
    <t>V08CA03</t>
  </si>
  <si>
    <t>Ондансетрон</t>
  </si>
  <si>
    <t xml:space="preserve">Вл.АО "ГлаксоСмитКляйн Трейдинг", Россия (7703129836); Вып.к.Перв.Уп.Втор.Уп.Пр.Делфарм Познань Спулка Акцыйна, Польша (7770000206); </t>
  </si>
  <si>
    <t>таблетки кишечнорастворимые, покрытые пленочной оболочкой, 30 ЕД, 10 шт. - упаковки ячейковые контурные (6)  - пачки картонные</t>
  </si>
  <si>
    <t>Р N001196/01</t>
  </si>
  <si>
    <t>07.05.2024 
636/20-24</t>
  </si>
  <si>
    <t>4607019010134</t>
  </si>
  <si>
    <t>таблетки кишечнорастворимые, покрытые пленочной оболочкой, 30 ЕД, 60 шт. - флаконы (1)  - пачки картонные</t>
  </si>
  <si>
    <t>4607019010141</t>
  </si>
  <si>
    <t>ЛП-004242</t>
  </si>
  <si>
    <t>4680020180782</t>
  </si>
  <si>
    <t>4630015111581</t>
  </si>
  <si>
    <t>ЛП-№(000817)-(РГ-RU)</t>
  </si>
  <si>
    <t>4603988025780</t>
  </si>
  <si>
    <t>4603988025773</t>
  </si>
  <si>
    <t>Р N003273/01</t>
  </si>
  <si>
    <t>03.05.2024 
625/1/20-24</t>
  </si>
  <si>
    <t>4602884008651</t>
  </si>
  <si>
    <t>таблетки, 500 мг, 10 шт - упаковки ячейковые контурные (2)  - пачки картонные</t>
  </si>
  <si>
    <t>ЛС-001990</t>
  </si>
  <si>
    <t>4602424005270</t>
  </si>
  <si>
    <t>4680020180799</t>
  </si>
  <si>
    <t>ЛП-№(003979)-(РГ-RU)</t>
  </si>
  <si>
    <t>4630015113899</t>
  </si>
  <si>
    <t>4630015112212</t>
  </si>
  <si>
    <t>4680020189044</t>
  </si>
  <si>
    <t>4680020189051</t>
  </si>
  <si>
    <t xml:space="preserve">Вл.Общество с ограниченной ответственностью "Треугольник" (ООО "Треугольник"), Россия (5404489989); 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</si>
  <si>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>Пилокарпин</t>
  </si>
  <si>
    <t>капли глазные, 1%, 5 мл - флакон-капельницы (1)  - пачки картонные</t>
  </si>
  <si>
    <t>S01EB01</t>
  </si>
  <si>
    <t>ЛП-№(004719)-(РГ-RU)</t>
  </si>
  <si>
    <t>13.05.2024 
25-7-4286082-ОПР-изм</t>
  </si>
  <si>
    <t>4602676005165</t>
  </si>
  <si>
    <t>ЛП-005805</t>
  </si>
  <si>
    <t>таблетки, покрытые пленочной оболочкой, 800 мг, 10 шт. - упаковки ячейковые контурные (3)  - пачки картонные</t>
  </si>
  <si>
    <t xml:space="preserve">Вл.Вып.к.Перв.Уп.Втор.Уп.Пр.ООО "НПО Петровакс Фарм", Россия (7702302492); </t>
  </si>
  <si>
    <t>Преднизолон</t>
  </si>
  <si>
    <t>H02AB06</t>
  </si>
  <si>
    <t>D07AA03</t>
  </si>
  <si>
    <t>мазь для наружного применения, 0.5%, 15 г - тубы (1)  - пачки картонные</t>
  </si>
  <si>
    <t>ЛП-№(003318)-(РГ-RU)</t>
  </si>
  <si>
    <t>14.05.2024 
25-7-4285447-изм</t>
  </si>
  <si>
    <t>4602884016410</t>
  </si>
  <si>
    <t>таблетки, 5 мг, 60 шт. - банки (1)  - пачки картонные</t>
  </si>
  <si>
    <t>ЛП-№(003670)-(РГ-RU)</t>
  </si>
  <si>
    <t>4602884013068</t>
  </si>
  <si>
    <t>4602884010340</t>
  </si>
  <si>
    <t>Тримеперидин</t>
  </si>
  <si>
    <t>Промедол</t>
  </si>
  <si>
    <t>Р N000368/01</t>
  </si>
  <si>
    <t>N01AH</t>
  </si>
  <si>
    <t>02.05.2024 
623/20-24</t>
  </si>
  <si>
    <t>4602676003741</t>
  </si>
  <si>
    <t>Пури-Нетол</t>
  </si>
  <si>
    <t>П N011416/01</t>
  </si>
  <si>
    <t>таблетки, 50 мг, 25 шт. - флакон темного стекла (1)  - пачка  картоная</t>
  </si>
  <si>
    <t>07.05.2024 
25-7-4280934-ОПР-изм</t>
  </si>
  <si>
    <t>4610012021465</t>
  </si>
  <si>
    <t>Рамиприл</t>
  </si>
  <si>
    <t>C09AA05</t>
  </si>
  <si>
    <t>таблетки, 5 мг, 30 шт. - упаковки ячейковые контурные (1)  - пачки картонные</t>
  </si>
  <si>
    <t xml:space="preserve">Вл.Сандоз д.д., Словения (SI76665623); Вып.к.Перв.Уп.Втор.Уп.Пр.Салютас Фарма ГмбХ, Германия (DE139235165); </t>
  </si>
  <si>
    <t>Сульфасалазин</t>
  </si>
  <si>
    <t>A07EC01</t>
  </si>
  <si>
    <t>таблетки, покрытые пленочной оболочкой, 500 мг, 10 шт. - блистеры (5)  - пачки картонные</t>
  </si>
  <si>
    <t>ЛП-№(001343)-(РГ-RU)</t>
  </si>
  <si>
    <t>06.05.2024 
628/20-24</t>
  </si>
  <si>
    <t>3838989748654</t>
  </si>
  <si>
    <t>Тетрациклин</t>
  </si>
  <si>
    <t>мазь глазная, 1%, 10 г - туба (1)  - пачка картонная</t>
  </si>
  <si>
    <t>S01AA09</t>
  </si>
  <si>
    <t>мазь глазная, 1%, 5 г - туба (1)  - пачка картонная</t>
  </si>
  <si>
    <t>мазь глазная, 1%, 3 г - туба (1)  - пачка картонная</t>
  </si>
  <si>
    <t>ЛП-№(004790)-(РГ-RU)</t>
  </si>
  <si>
    <t>07.05.2024 
25-7-4285533-изм</t>
  </si>
  <si>
    <t>4604060003399</t>
  </si>
  <si>
    <t>4604060004143</t>
  </si>
  <si>
    <t>4604060003405</t>
  </si>
  <si>
    <t>Р N002924/01</t>
  </si>
  <si>
    <t>капли глазные, 0.5%, 10 мл - флакон-капельницы полимерные (1)  - пачка картонная</t>
  </si>
  <si>
    <t>24.04.2024 
551/20-24/ОС-подтв</t>
  </si>
  <si>
    <t>4607005931597</t>
  </si>
  <si>
    <t>ЛП-№(004885)-(РГ-RU)</t>
  </si>
  <si>
    <t>13.05.2024 
25-7-4286076-изм</t>
  </si>
  <si>
    <t>4602676008487</t>
  </si>
  <si>
    <t>Урсодезоксихолевая кислота</t>
  </si>
  <si>
    <t>A05AA02</t>
  </si>
  <si>
    <t xml:space="preserve">Вл.Перв.Уп.Пр.АО "КРКА, д.д., Ново место", Словения (SI 82646716); Вып.к.Втор.Уп.Общество с ограниченной ответственностью "КРКА-РУС" (ООО "КРКА-РУС"), Россия (5017036276); </t>
  </si>
  <si>
    <t>капсулы, 250 мг, 10 шт. - контурная ячейковая упаковка (10)  - пачка картонная</t>
  </si>
  <si>
    <t>J01MA02</t>
  </si>
  <si>
    <t>ЛП-№(001831)-(РГ-RU)</t>
  </si>
  <si>
    <t>Р N001587/01</t>
  </si>
  <si>
    <t>таблетки, покрытые пленочной оболочкой, 250 мг, 10 шт. - контурная ячейковая упаковка (1)  - пачка картонная</t>
  </si>
  <si>
    <t>07.05.2024 
634/20-24</t>
  </si>
  <si>
    <t>4602565036270</t>
  </si>
  <si>
    <t>таблетки, покрытые пленочной оболочкой, 500 мг, 5 шт. - контурная ячейковая упаковка (2)  - пачка картонная</t>
  </si>
  <si>
    <t>4602565036287</t>
  </si>
  <si>
    <t>таблетки покрытые пленочной оболочкой, 250 мг, 10 шт. - контурная ячейковая упаковка (1)  - пачка картонная</t>
  </si>
  <si>
    <t>4602565020279</t>
  </si>
  <si>
    <t>таблетки покрытые пленочной оболочкой, 500 мг, 5 шт. - контурная ячейковая упаковка (2)  - пачка картонная</t>
  </si>
  <si>
    <t>4602565020286</t>
  </si>
  <si>
    <t>Ламивудин</t>
  </si>
  <si>
    <t>J05AF05</t>
  </si>
  <si>
    <t xml:space="preserve">Вл.Вып.к.Перв.Уп.Втор.Уп.Пр.Акционерное общество "Брынцалов-А" (АО "Брынцалов-А"), Россия (0411032048); </t>
  </si>
  <si>
    <t>Аминофиллин</t>
  </si>
  <si>
    <t>Эуфиллин</t>
  </si>
  <si>
    <t>R03DA05</t>
  </si>
  <si>
    <t>ЛП-003432</t>
  </si>
  <si>
    <t>таблетки, 150 мг, 10 шт. - упаковки ячейковые контурные (3)  - пачка картонная</t>
  </si>
  <si>
    <t>П N015616/01</t>
  </si>
  <si>
    <t>06.05.2024 
626/20-24/ОС</t>
  </si>
  <si>
    <t>4810201002309</t>
  </si>
  <si>
    <t>таблетки, 150 мг, 10 шт - упаковки ячейковые контурные (3)  - пачки картонные</t>
  </si>
  <si>
    <t>4605422012059</t>
  </si>
  <si>
    <t>раствор для внутривенного введения, 0.5 ммоль/мл, 20 мл - флаконы (1)  - пачки картонные</t>
  </si>
  <si>
    <t>раствор для внутривенного введения, 0.5 ммоль/мл, 15 мл - флаконы (1)  - пачки картонные</t>
  </si>
  <si>
    <t>раствор для внутривенного введения, 0.5 ммоль/мл, 10 мл - флаконы (1)  - пачки картонные</t>
  </si>
  <si>
    <t>Беклометазон</t>
  </si>
  <si>
    <t xml:space="preserve">Вл.Лаборатории Сервье, Франция (085 480 796 00151); Вып.к.Перв.Уп.Втор.Уп.Пр.ООО "СЕРВЬЕ РУС", Россия (5036050808); </t>
  </si>
  <si>
    <t>Зеффикс</t>
  </si>
  <si>
    <t>таблетки, покрытые пленочной оболочкой, 100 мг, 14 шт. - блистеры (2)  - пачки картонные</t>
  </si>
  <si>
    <t>ЛП-№(004855)-(РГ-RU)</t>
  </si>
  <si>
    <t>07.05.2024 
25-7-4285494-изм</t>
  </si>
  <si>
    <t>4607008133318</t>
  </si>
  <si>
    <t>Хлоргексидин</t>
  </si>
  <si>
    <t xml:space="preserve">Вл.Берингер Ингельхайм Интернешнл ГмбХ, Германия (DE811138149); Вып.к.Перв.Уп.Втор.Уп.Пр.Берингер Ингельхайм Фарма ГмбХ и Ко.КГ, Германия (000000000000); </t>
  </si>
  <si>
    <t>4640017591120</t>
  </si>
  <si>
    <t>4022536963860</t>
  </si>
  <si>
    <t>D08AC02</t>
  </si>
  <si>
    <t>раствор для местного и наружного применения, 0.05%, 100 мл - флакон-капельницы (1)  - пачки картонные</t>
  </si>
  <si>
    <t>раствор для местного и наружного применения, 0.05%, 50 мл - флакон-капельницы (1)  - пачки картонные</t>
  </si>
  <si>
    <t>раствор для местного и наружного применения, 0.05%, 10 мл - тюбик-капельницы (10)  - пачки картонные</t>
  </si>
  <si>
    <t>раствор для местного и наружного применения, 0.05%, 10 мл - тюбик-капельницы (5)  - пачки картонные</t>
  </si>
  <si>
    <t>ЛП-№(003907)-(РГ-RU)</t>
  </si>
  <si>
    <t>07.05.2024 
25-7-4283560-изм</t>
  </si>
  <si>
    <t>4603988050478</t>
  </si>
  <si>
    <t>4603988050485</t>
  </si>
  <si>
    <t>4603988050454</t>
  </si>
  <si>
    <t>4603988050461</t>
  </si>
  <si>
    <t>Р N000335/02</t>
  </si>
  <si>
    <t>таблетки, покрытые пленочной оболочкой, 400 мг, 10 шт. - контурная ячейковая упаковка (5)  - пачка картонная</t>
  </si>
  <si>
    <t>Бромдигидрохлорфенилбензодиазепин</t>
  </si>
  <si>
    <t xml:space="preserve">Вл.Вып.к.Перв.Уп.Втор.Уп.Пр.Общество с ограниченной ответственностью "Альтфарм" (ООО "Альтфарм"), Россия (7727198081); </t>
  </si>
  <si>
    <t>таблетки, 10 мг, 30 шт. - упаковки ячейковые контурные (2)  - пачки картонные</t>
  </si>
  <si>
    <t>таблетки, 5 мг, 30 шт. - упаковки ячейковые контурные (2)  - пачки картонные</t>
  </si>
  <si>
    <t>Гадобутрол</t>
  </si>
  <si>
    <t>V08CA09</t>
  </si>
  <si>
    <t>раствор для внутривенного введения, 1 ммоль/мл, 15 мл - флаконы (5)  - пачки картонные</t>
  </si>
  <si>
    <t>таблетки, 10 мг, 15 шт. - упаковки ячейковые контурные (2)  - пачки картонные</t>
  </si>
  <si>
    <t>таблетки, 20 мг, 15 шт. - упаковки ячейковые контурные (2)  - пачки картонные</t>
  </si>
  <si>
    <t>A04AA01</t>
  </si>
  <si>
    <t>ЛП-№(004377)-(РГ-RU)</t>
  </si>
  <si>
    <t>4602884016090</t>
  </si>
  <si>
    <t>раствор для внутривенного и внутримышечного введения, 30 мг/мл, 2 мл - ампула (10)  - пачка картонная</t>
  </si>
  <si>
    <t xml:space="preserve">Вл.Общество с ограниченной ответственностью "ЭЛЗАФАРМ" (ООО "ЭЛЗАФАРМ"), Россия (7735190248); Вып.к.Перв.Уп.Втор.Уп.Пр.Общество с ограниченной ответственностью "Велфарм" (ООО "Велфарм"), Россия (7733691513); </t>
  </si>
  <si>
    <t>раствор для внутривенного и внутримышечного введения, 30 мг/мл, 2 мл - ампула (5)  - пачка картонная</t>
  </si>
  <si>
    <t>раствор для внутривенного и внутримышечного введения, 30 мг/мл, 1 мл - ампула (10)  - пачка картонная</t>
  </si>
  <si>
    <t>раствор для внутривенного и внутримышечного введения, 30 мг/мл, 1 мл - ампула (5)  - пачка картонная</t>
  </si>
  <si>
    <t>таблетки, покрытые пленочной оболочкой, 10 мг, 10 шт. - контурная ячейковая упаковка (2)  - пачка картонная</t>
  </si>
  <si>
    <t>ЛС-002559</t>
  </si>
  <si>
    <t>02.05.2024 
618/20-24</t>
  </si>
  <si>
    <t>4602824015596</t>
  </si>
  <si>
    <t>4602824020507</t>
  </si>
  <si>
    <t>Йоверсол</t>
  </si>
  <si>
    <t>V08AB07</t>
  </si>
  <si>
    <t>Сульфасалазин-ЕН</t>
  </si>
  <si>
    <t>таблетки кишечнорастворимые, покрытые пленочной оболочкой, 500 мг, 10 шт. - блистеры (5)  - пачки картонные</t>
  </si>
  <si>
    <t>ЛП-№(001373)-(РГ-RU)</t>
  </si>
  <si>
    <t>4610017702666</t>
  </si>
  <si>
    <t>B05DB</t>
  </si>
  <si>
    <t>Р N003490/01</t>
  </si>
  <si>
    <t>Тиотропия бромид</t>
  </si>
  <si>
    <t>R03BB04</t>
  </si>
  <si>
    <t>таблетки, покрытые пленочной оболочкой, 50 мг, 10 шт. - упаковки ячейковые контурные (3)  - пачки картонные</t>
  </si>
  <si>
    <t>таблетки, покрытые пленочной оболочкой, 50 мг, 30 шт. - банки (1)  - пачки картонные</t>
  </si>
  <si>
    <t>раствор для инфузий, 5%, 200 мл - бутылка (32)  - коробка картонная (для стационаров)</t>
  </si>
  <si>
    <t>раствор для инфузий, 5%, 100 мл - бутылка (40)  - коробка картонная (для стационаров)</t>
  </si>
  <si>
    <t>таблетки, покрытые пленочной оболочкой, 250 мг, 10 шт. - контурная ячейковая  упаковка (1)  - пачка картонная</t>
  </si>
  <si>
    <t>таблетки, покрытые пленочной оболочкой, 250 мг, 10 шт. - контурная ячейковая упаковка (2)  - пачка картонная</t>
  </si>
  <si>
    <t>Адалимумаб</t>
  </si>
  <si>
    <t>L04AB04</t>
  </si>
  <si>
    <t xml:space="preserve">Вл.Вып.к.Перв.Уп.Втор.Уп.Пр.Общество с ограниченной ответственностью "ГЕРОФАРМ" (ООО "ГЕРОФАРМ"), Россия (7826043970); </t>
  </si>
  <si>
    <t>таблетки, покрытые пленочной оболочкой, 50 мг, 30 шт. - упаковки ячейковые контурные (3)  - пачки картонные</t>
  </si>
  <si>
    <t>таблетки, покрытые пленочной оболочкой, 100 мг, 30 шт. - упаковки ячейковые контурные (3)  - пачки картонные</t>
  </si>
  <si>
    <t>раствор для инфузий, 30 мг/мл, 400 мл - бутылки (1)  - пачки картонные</t>
  </si>
  <si>
    <t>Кораксан</t>
  </si>
  <si>
    <t>таблетки, покрытые пленочной оболочкой, 5 мг, 14 шт. - блистеры (4)  - пачки картонные</t>
  </si>
  <si>
    <t>ЛП-№(000306)-(РГ-RU)</t>
  </si>
  <si>
    <t>07.05.2024 
645/20-24</t>
  </si>
  <si>
    <t>4607159863867</t>
  </si>
  <si>
    <t>таблетки, покрытые пленочной оболочкой, 7.5 мг, 14 шт. - блистеры (4)  - пачки картонные</t>
  </si>
  <si>
    <t>4607159863881</t>
  </si>
  <si>
    <t>Фулвестрант</t>
  </si>
  <si>
    <t>L02BA03</t>
  </si>
  <si>
    <t>Транексамовая кислота</t>
  </si>
  <si>
    <t>B02AA02</t>
  </si>
  <si>
    <t>таблетки, покрытые пленочной оболочкой, 500 мг, 10 шт. - контурная ячейковая упаковка (3)  - пачка картонная</t>
  </si>
  <si>
    <t>таблетки, покрытые пленочной оболочкой, 500 мг, 10 шт. - контурная ячейковая упаковка (1)  - пачка картонная</t>
  </si>
  <si>
    <t>таблетки, покрытые пленочной оболочкой, 250 мг, 20 шт. - банка (1)  - пачка картонная</t>
  </si>
  <si>
    <t>таблетки, покрытые пленочной оболочкой, 500 мг, 20 шт. - банка (1)  - пачка картонная</t>
  </si>
  <si>
    <t>таблетки, покрытые пленочной оболочкой, 500 мг, 10 шт. - контурная ячейковая  упаковка (2)  - пачка картонная</t>
  </si>
  <si>
    <t>таблетки, покрытые пленочной оболочкой, 250 мг, 10 шт. - контурная ячейковая  упаковка (3)  - пачка картонная</t>
  </si>
  <si>
    <t>Ондансетрон-Альтфарм</t>
  </si>
  <si>
    <t>суппозитории ректальные, 16 мг, 2 шт. - блистеры (контурные ячейковые упаковки) (1)  - пачки картонные</t>
  </si>
  <si>
    <t>ЛСР-005842/08</t>
  </si>
  <si>
    <t>07.05.2024 
644/20-24</t>
  </si>
  <si>
    <t>4607035440229</t>
  </si>
  <si>
    <t>таблетки, покрытые пленочной оболочкой, 10 мг, 10 шт. - контурная ячейковая упаковка (1)  - пачка картонная</t>
  </si>
  <si>
    <t>таблетки, покрытые пленочной оболочкой, 10 мг, 10 шт. - контурная ячейковая упаковка (3)  - пачка картонная</t>
  </si>
  <si>
    <t>таблетки, покрытые пленочной оболочкой, 10 мг, 30 шт. - банка (1)  - пачка картонная</t>
  </si>
  <si>
    <t>таблетки, покрытые пленочной оболочкой, 10 мг, 60 шт. - банка (1)  - пачка картонная</t>
  </si>
  <si>
    <t>Абакавир+Ламивудин</t>
  </si>
  <si>
    <t>Кивекса</t>
  </si>
  <si>
    <t>таблетки, покрытые пленочной оболочкой, 600 мг+300 мг, 10 шт. - блистеры (3)  - пачки картонные</t>
  </si>
  <si>
    <t xml:space="preserve">Вл.ВииВ Хелскер Великобритания Лимитед, Великобритания (GB100128388); Пр.Делфарм Познань Спулка Акцыйна, Польша (7770000206); Вып.к.Перв.Уп.Втор.Уп.Глаксо Вэллком С.А., Испания (ESA08250888); </t>
  </si>
  <si>
    <t>J05AR02</t>
  </si>
  <si>
    <t>ЛП-№(004381)-(РГ-RU)</t>
  </si>
  <si>
    <t>07.05.2024 
25-7-4285495-ОПР-изм</t>
  </si>
  <si>
    <t>4607008132229</t>
  </si>
  <si>
    <t>Ипратропия бромид</t>
  </si>
  <si>
    <t>таблетки, покрытые пленочной оболочкой, 100 мг, 10 шт. - упаковки ячейковые контурные (6)  - пачки картонные</t>
  </si>
  <si>
    <t>N05BX</t>
  </si>
  <si>
    <t>Натрия гидрокарбонат-ЭСКОМ</t>
  </si>
  <si>
    <t>ЛСР-002106/08</t>
  </si>
  <si>
    <t>раствор для инфузий, 5%, 100 мл - бутылки (1)  - коробка картонная (для стационаров)</t>
  </si>
  <si>
    <t>4605453000841</t>
  </si>
  <si>
    <t>раствор для инфузий, 5%, 200 мл - бутылки (1)  - коробка картонная (для стационаров)</t>
  </si>
  <si>
    <t>4605453000834</t>
  </si>
  <si>
    <t>раствор для инфузий, 5%, 400 мл - бутылки (1)  - коробка картонная (для стационаров)</t>
  </si>
  <si>
    <t>4605453000827</t>
  </si>
  <si>
    <t>4605453013698</t>
  </si>
  <si>
    <t>4605453013704</t>
  </si>
  <si>
    <t>4605453013711</t>
  </si>
  <si>
    <t>раствор для инфузий, 5%, 100 мл - бутылка стеклянная (28)  - коробка картонная (для стационаров)</t>
  </si>
  <si>
    <t>4605453007864</t>
  </si>
  <si>
    <t>раствор для инфузий, 5%, 200 мл - бутылка стеклянная (28)  - коробка картонная (для стационаров)</t>
  </si>
  <si>
    <t>4605453007871</t>
  </si>
  <si>
    <t>раствор для инфузий, 5%, 400 мл - бутылка стеклянная (15)  - коробка картонная (для стационаров)</t>
  </si>
  <si>
    <t>4605453007888</t>
  </si>
  <si>
    <t>ЛП-№(004315)-(РГ-RU)</t>
  </si>
  <si>
    <t>ЛСР-008275/10</t>
  </si>
  <si>
    <t>таблетки, покрытые пленочной оболочкой, 100 мг, 30 шт. - упаковки ячейковые контурные (2)  - пачки картонные</t>
  </si>
  <si>
    <t>Агомелатин</t>
  </si>
  <si>
    <t>N06AX22</t>
  </si>
  <si>
    <t>таблетки, 100 мкг, 25 шт. - контурная ячейковая упаковка (6)  - пачка картонная</t>
  </si>
  <si>
    <t>4604060997742</t>
  </si>
  <si>
    <t>Ацетилсалициловая кислота КАРДИО</t>
  </si>
  <si>
    <t>ЛП-000085</t>
  </si>
  <si>
    <t>таблетки кишечнорастворимые, покрытые пленочной оболочкой, 50 мг, 10 шт. - контурная ячейковая упаковка (3)  - пачка картонная</t>
  </si>
  <si>
    <t>4605077004942</t>
  </si>
  <si>
    <t>таблетки кишечнорастворимые, покрытые пленочной оболочкой, 100 мг, 10 шт. - контурная ячейковая упаковка (3)  - пачка картонная</t>
  </si>
  <si>
    <t>4605077004959</t>
  </si>
  <si>
    <t>ЛП-№(001809)-(РГ-RU)</t>
  </si>
  <si>
    <t>03.05.2024 
625/20-24</t>
  </si>
  <si>
    <t>таблетки, покрытые пленочной оболочкой, 100 мг, 60 шт. - банки (1)  - пачки картонные</t>
  </si>
  <si>
    <t>таблетки, покрытые пленочной оболочкой, 100 мг, 30 шт. - банки (1)  - пачки картонные</t>
  </si>
  <si>
    <t>таблетки, 2 мг, 10 шт. - контурная ячейковая упаковка (3)  - пачка картонная</t>
  </si>
  <si>
    <t>Ампициллин+[Сульбактам]</t>
  </si>
  <si>
    <t>J01CR01</t>
  </si>
  <si>
    <t>таблетки, 10 мг, 10 шт. - блистер (1)  - пачка картонная</t>
  </si>
  <si>
    <t>таблетки, 2 мг, 15 шт. - контурная ячейковая упаковка (2)  - пачка картонная</t>
  </si>
  <si>
    <t>ЛП-000616</t>
  </si>
  <si>
    <t>4604060993881</t>
  </si>
  <si>
    <t>4604060993904</t>
  </si>
  <si>
    <t>таблетки, 4 мг, 15 шт. - контурная ячейковая упаковка (2)  - пачка картонная</t>
  </si>
  <si>
    <t>4604060993942</t>
  </si>
  <si>
    <t>таблетки, 4 мг, 10 шт. - контурная ячейковая упаковка (3)  - пачка картонная</t>
  </si>
  <si>
    <t>4604060993966</t>
  </si>
  <si>
    <t>мазь глазная, 0.3%, 3 г - туба (1)  - пачка картонная</t>
  </si>
  <si>
    <t>4604060017709</t>
  </si>
  <si>
    <t>ЛП-002282</t>
  </si>
  <si>
    <t xml:space="preserve">Вл.ОАО "Гедеон Рихтер", Венгрия (HU10484878); Вып.к.Пр.Акционерное общество "ГЕДЕОН РИХТЕР-РУС" (АО "ГЕДЕОН РИХТЕР-РУС"), Россия (5011016121); Перв.Уп.Втор.Уп.Акционерное общество "ГЕДЕОН РИХТЕР-РУС" (АО "ГЕДЕОН РИХТЕР-РУС"), Россия (5011016121); </t>
  </si>
  <si>
    <t>раствор для внутривенного введения, 0.5 ммоль/мл, 10 мл - флаконы (10)  - пачки картонные</t>
  </si>
  <si>
    <t>раствор для внутривенного введения, 0.5 ммоль/мл, 15 мл - флаконы (10)  - пачки картонные</t>
  </si>
  <si>
    <t>раствор для внутривенного введения, 0.5 ммоль/мл, 20 мл - флаконы (10)  - пачки картонные</t>
  </si>
  <si>
    <t>R03BB01</t>
  </si>
  <si>
    <t>Лозартан Канон</t>
  </si>
  <si>
    <t>таблетки, покрытые пленочной оболочкой, 100 мг, 7 шт. - упаковки ячейковые контурные (1)  - пачки картонные</t>
  </si>
  <si>
    <t>ЛП-№(004627)-(РГ-RU)</t>
  </si>
  <si>
    <t>07.05.2024 
25-7-4285509-ОПР-изм</t>
  </si>
  <si>
    <t>4606486021308</t>
  </si>
  <si>
    <t>таблетки, покрытые пленочной оболочкой, 100 мг, 10 шт. - упаковки ячейковые контурные (1)  - пачки картонные</t>
  </si>
  <si>
    <t>4606486021339</t>
  </si>
  <si>
    <t>таблетки, покрытые пленочной оболочкой, 100 мг, 7 шт. - упаковки ячейковые контурные (2)  - пачки картонные</t>
  </si>
  <si>
    <t>4606486021315</t>
  </si>
  <si>
    <t>таблетки, покрытые пленочной оболочкой, 100 мг, 7 шт. - упаковки ячейковые контурные (4)  - пачки картонные</t>
  </si>
  <si>
    <t>4606486021322</t>
  </si>
  <si>
    <t>4606486043294</t>
  </si>
  <si>
    <t>4606486021377</t>
  </si>
  <si>
    <t>4606486021346</t>
  </si>
  <si>
    <t>4606486043300</t>
  </si>
  <si>
    <t>4606486021384</t>
  </si>
  <si>
    <t>4606486021407</t>
  </si>
  <si>
    <t>4606486021391</t>
  </si>
  <si>
    <t>4606486043317</t>
  </si>
  <si>
    <t>4606486021278</t>
  </si>
  <si>
    <t>4606486021230</t>
  </si>
  <si>
    <t>таблетки, покрытые пленочной оболочкой, 50 мг, 60 шт. - банки (1)  - пачки картонные</t>
  </si>
  <si>
    <t>4606486043324</t>
  </si>
  <si>
    <t>таблетки, покрытые пленочной оболочкой, 50 мг, 30 шт. - упаковки ячейковые контурные (2)  - пачки картонные</t>
  </si>
  <si>
    <t>4606486021285</t>
  </si>
  <si>
    <t>таблетки, покрытые пленочной оболочкой, 50 мг, 10 шт. - упаковки ячейковые контурные (6)  - пачки картонные</t>
  </si>
  <si>
    <t>4606486021247</t>
  </si>
  <si>
    <t>таблетки, покрытые пленочной оболочкой, 50 мг, 90 шт. - банки (1)  - пачки картонные</t>
  </si>
  <si>
    <t>4606486043331</t>
  </si>
  <si>
    <t>4606486021292</t>
  </si>
  <si>
    <t xml:space="preserve">Вл.Акционерное общество "Бинергия" (АО "Бинергия"), Россия (5001062880); Вып.к.Перв.Уп.Втор.Уп.Пр.Федеральное казенное предприятие "Курская биофабрика - фирма "БИОК" (ФКП "Курская биофабрика"), Россия (4632005642); </t>
  </si>
  <si>
    <t>ЛСР-007073/08</t>
  </si>
  <si>
    <t>Дапаглифлозин</t>
  </si>
  <si>
    <t>A10BK01</t>
  </si>
  <si>
    <t>Калия йодид Реневал</t>
  </si>
  <si>
    <t>таблетки, 100 мкг, 14 шт. - упаковки ячейковые контурные (8)  - пачки картонные</t>
  </si>
  <si>
    <t>таблетки, 200 мкг, 14 шт. - упаковки ячейковые контурные (8)  - пачки картонные</t>
  </si>
  <si>
    <t>ЛП-№(004568)-(РГ-RU)</t>
  </si>
  <si>
    <t>06.05.2024 
25-7-4287536-изм</t>
  </si>
  <si>
    <t>4603988054254</t>
  </si>
  <si>
    <t>4603988054186</t>
  </si>
  <si>
    <t>4603988054407</t>
  </si>
  <si>
    <t>4603988054216</t>
  </si>
  <si>
    <t>аэрозоль для ингаляций дозированный, 100 мкг/доза, 200 доз - баллон (1)  / в комплекте с насадкой-распылителем-1 шт. / - пачка картонная</t>
  </si>
  <si>
    <t>R03BA01</t>
  </si>
  <si>
    <t>ЛП-№(000406)-(РГ-RU)</t>
  </si>
  <si>
    <t>4610004580949</t>
  </si>
  <si>
    <t>06.05.2024 
627/20-24</t>
  </si>
  <si>
    <t>Хлоргексидин С</t>
  </si>
  <si>
    <t>раствор для местного и наружного применения, 0.05%, 1500 мл - контейнеры (4)  - ящики картонные</t>
  </si>
  <si>
    <t>ЛП-№(004763)-(РГ-RU)</t>
  </si>
  <si>
    <t>08.05.2024 
25-7-4285888-ОПР-изм</t>
  </si>
  <si>
    <t>4607069225434</t>
  </si>
  <si>
    <t>раствор для местного и наружного применения, 0.05%, 2000 мл - контейнеры (4)  - ящики картонные</t>
  </si>
  <si>
    <t>4607069225441</t>
  </si>
  <si>
    <t>раствор для местного и наружного применения, 0.05%, 1000 мл - контейнеры (9)  - ящики картонные</t>
  </si>
  <si>
    <t>4607069225427</t>
  </si>
  <si>
    <t>раствор для местного и наружного применения, 0.05%, 500 мл - контейнеры (18)  - ящики картонные</t>
  </si>
  <si>
    <t>4607069225403</t>
  </si>
  <si>
    <t>раствор для местного и наружного применения, 0.05%, 250 мл - контейнеры (36)  - ящики картонные</t>
  </si>
  <si>
    <t>4607069225380</t>
  </si>
  <si>
    <t>раствор для местного и наружного применения, 0.05%, 100 мл - контейнеры (50)  - ящики картонные</t>
  </si>
  <si>
    <t>4607069225359</t>
  </si>
  <si>
    <t>раствор для местного и наружного применения, 0.05%, 100 мл - контейнеры (75)  - ящики картонные</t>
  </si>
  <si>
    <t>4607069225366</t>
  </si>
  <si>
    <t>раствор для местного и наружного применения, 0.05%, 1000 мл - контейнеры (6)  - ящики картонные</t>
  </si>
  <si>
    <t>08.05.2024 
25-7-4285888-изм</t>
  </si>
  <si>
    <t>4607069225410</t>
  </si>
  <si>
    <t>раствор для местного и наружного применения, 0.05%, 500 мл - контейнеры (12)  - ящики картонные</t>
  </si>
  <si>
    <t>4607069225397</t>
  </si>
  <si>
    <t>раствор для местного и наружного применения, 0.05%, 250 мл - контейнеры (24)  - ящики картонные</t>
  </si>
  <si>
    <t>4607069225373</t>
  </si>
  <si>
    <t>Вакцина для профилактики гриппа [инактивированная]+Азоксимера бромид</t>
  </si>
  <si>
    <t>J07BB02</t>
  </si>
  <si>
    <t>4630002180286</t>
  </si>
  <si>
    <t>4630002180279</t>
  </si>
  <si>
    <t>суспензия для внутримышечного и подкожного введения, 0.5 мл, 0.5 мл - шприцы (1)  - пачки картонные</t>
  </si>
  <si>
    <t>суспензия для внутримышечного и подкожного введения, 0.5 мл, 0.5 мл - ампулы (5)  / упаковки контурные ячейковые (1) / - пачки картонные</t>
  </si>
  <si>
    <t>Ацетилцистеин Канон</t>
  </si>
  <si>
    <t>ЛП-003938</t>
  </si>
  <si>
    <t>гранулы для приготовления раствора для приема внутрь, 200 мг, 3 г - пакеты (20)  - пачки картонные</t>
  </si>
  <si>
    <t>4606486025283</t>
  </si>
  <si>
    <t>таблетки, 4 мг, 10 шт. - контурная ячейковая  упаковка (3)  - пачка картонная</t>
  </si>
  <si>
    <t>Р N003144/01</t>
  </si>
  <si>
    <t>4605077014880</t>
  </si>
  <si>
    <t>таблетки, покрытые пленочной оболочкой, 5 мг, 10 шт. - контурная ячейковая упаковка (3)  - пачка картонная</t>
  </si>
  <si>
    <t>таблетки, покрытые пленочной оболочкой, 200 мг, 30 шт. - флаконы (1)  - пачки картонные</t>
  </si>
  <si>
    <t>Метформин-Акрихин</t>
  </si>
  <si>
    <t>таблетки, 500 мг, 10 шт. - контурная ячейковая упаковка (6)  - пачка картонная</t>
  </si>
  <si>
    <t>Р N003192/01</t>
  </si>
  <si>
    <t>02.05.2024 
617/20-24</t>
  </si>
  <si>
    <t>4601969008449</t>
  </si>
  <si>
    <t>Пара-аминосалицилат натрия-Бинергия</t>
  </si>
  <si>
    <t>ЛП-№(004448)-(РГ-RU)</t>
  </si>
  <si>
    <t>07.05.2024 
25-7-4285592-ОПР-изм</t>
  </si>
  <si>
    <t>4605526010159</t>
  </si>
  <si>
    <t>таблетки, покрытые пленочной оболочкой, 400 мг, 50 шт. - банка (1)  - пачка картонная</t>
  </si>
  <si>
    <t>таблетки, покрытые пленочной оболочкой, 400 мг, 40 шт. - банка (1)  - пачка картонная</t>
  </si>
  <si>
    <t>таблетки, покрытые пленочной оболочкой, 500 мг, 60 шт. - банка (1)  - пачка картонная</t>
  </si>
  <si>
    <t>таблетки, покрытые пленочной оболочкой, 500 мг, 10 шт. - банка (1)  - пачка картонная</t>
  </si>
  <si>
    <t>таблетки, покрытые пленочной оболочкой, 500 мг, 30 шт. - банка (1)  - пачка картонная</t>
  </si>
  <si>
    <t>таблетки, покрытые пленочной оболочкой, 5 мг, 7 шт. - упаковки ячейковые контурные (4)  - пачки картонные</t>
  </si>
  <si>
    <t>таблетки, покрытые пленочной оболочкой, 125 мг, 3 шт. - контурная ячейковая упаковка (2)  - пачка картонная</t>
  </si>
  <si>
    <t>таблетки, покрытые пленочной оболочкой, 500 мг, 3 шт. - контурная ячейковая упаковка (1)  - пачка картонная</t>
  </si>
  <si>
    <t>раствор для подкожного введения, 40 мг/0.8 мл, 0.8 мл - шприцы (2)  / в комплекте с салфетками спиртовыми - 2 шт. / - пачки картонные</t>
  </si>
  <si>
    <t>таблетки, покрытые пленочной оболочкой, 5 мг, 30 шт. - банка (1)  - пачка картонная</t>
  </si>
  <si>
    <t>таблетки, покрытые пленочной оболочкой, 5 мг, 60 шт. - банка (1)  - пачка картонная</t>
  </si>
  <si>
    <t>таблетки, покрытые пленочной оболочкой, 5 мг, 90 шт. - банка (1)  - пачка картонная</t>
  </si>
  <si>
    <t xml:space="preserve">Вл.Акционерное общество "АЛСИ Фарма" (АО "АЛСИ Фарма"), Россия (7701162179); Вып.к.Перв.Уп.Втор.Уп.Пр.Акционерное общество "АЛСИ Фарма" (АО "АЛСИ Фарма"), Россия (7701162179); </t>
  </si>
  <si>
    <t>Индапамид ретард-АЛСИ</t>
  </si>
  <si>
    <t>ЛС-002460</t>
  </si>
  <si>
    <t>07.05.2024 
642/20-24</t>
  </si>
  <si>
    <t>4607011634574</t>
  </si>
  <si>
    <t>таблетки с пролонгированным высвобождением, покрытые пленочной оболочкой, 1.5 мг, 10 шт. - упаковки ячейковые контурные (6)  - пачки картонные</t>
  </si>
  <si>
    <t>4607011636462</t>
  </si>
  <si>
    <t>Пазопаниб</t>
  </si>
  <si>
    <t>таблетки, покрытые пленочной оболочкой, 400 мг, 60 шт. - флаконы (1)  - пачки картонные</t>
  </si>
  <si>
    <t>Лизиноприл-ВЕРТЕКС</t>
  </si>
  <si>
    <t>4607003249823</t>
  </si>
  <si>
    <t>4607003249847</t>
  </si>
  <si>
    <t>4607003249878</t>
  </si>
  <si>
    <t>4607003249830</t>
  </si>
  <si>
    <t>4607003249816</t>
  </si>
  <si>
    <t>4670033322989</t>
  </si>
  <si>
    <t>ЛП-№(004768)-(РГ-RU)</t>
  </si>
  <si>
    <t>13.05.2024 
25-7-4286239-изм</t>
  </si>
  <si>
    <t>Рамиприл-ВЕРТЕКС</t>
  </si>
  <si>
    <t>капсулы, 10 мг, 14 шт. - упаковки ячейковые контурные (2)  - пачки картонные</t>
  </si>
  <si>
    <t>ЛП-000892</t>
  </si>
  <si>
    <t>07.05.2024 
631/20-24</t>
  </si>
  <si>
    <t>4607003240233</t>
  </si>
  <si>
    <t>капсулы, 250 мг, 10 шт. - контурная ячейковая упаковка (5)  - пачка картонная</t>
  </si>
  <si>
    <t>Спирива® Респимат®</t>
  </si>
  <si>
    <t>раствор для ингаляций, 2.5 мкг/доза, 4 мл - картридж (1)  / в комплекте с ингалятором Респимат® / - пачка картонная</t>
  </si>
  <si>
    <t>ЛП-000890</t>
  </si>
  <si>
    <t>08.05.2024 
648/20-24</t>
  </si>
  <si>
    <t>9006968005638</t>
  </si>
  <si>
    <t>раствор для ингаляций, 2.5 мкг/доза, 4 мл (60 доз) - картридж (1)  / в комплекте с ингалятором Респимат® / - пачка картонная</t>
  </si>
  <si>
    <t>ЛП-№(003147)-(РГ-RU)</t>
  </si>
  <si>
    <t xml:space="preserve">Вл.Берингер Ингельхайм Интернешнл ГмбХ, Германия (DE811138149); Вып.к.Перв.Уп.Втор.Уп.Пр.Берингер Ингельхайм Эспана С.А., Испания (ESA08006470); </t>
  </si>
  <si>
    <t>9006968015361</t>
  </si>
  <si>
    <t>Атровент® Н</t>
  </si>
  <si>
    <t>аэрозоль для ингаляций дозированный, 20 мкг/доза, 10 мл (200 доз) - баллончики (1)  - пачка картонная</t>
  </si>
  <si>
    <t>ЛП-№(002214)-(РГ-RU)</t>
  </si>
  <si>
    <t>08.05.2024 
649/20-24</t>
  </si>
  <si>
    <t>9006968003115</t>
  </si>
  <si>
    <t>Сультасин®</t>
  </si>
  <si>
    <t>порошок для приготовления раствора для внутривенного и внутримышечного введения, 500 мг+250 мг,  - флакон (1)  - пачка  картонная</t>
  </si>
  <si>
    <t>ЛП-№(002180)-(РГ-RU)</t>
  </si>
  <si>
    <t>07.05.2024 
643/20-24</t>
  </si>
  <si>
    <t>4602565036645</t>
  </si>
  <si>
    <t>ЭСПА-НАЦ®</t>
  </si>
  <si>
    <t xml:space="preserve">Вл.Аристо Фарма ГмбХ, Германия (DE 811147676); Вып.к.Перв.Уп.Втор.Уп.Пр.Линдофарм ГмбХ, Германия (DE277113868); </t>
  </si>
  <si>
    <t>ЛП-003896</t>
  </si>
  <si>
    <t>порошок для приготовления раствора для приема внутрь -, 200 мг, 3 г - пакетики (20)  - пачки картонные</t>
  </si>
  <si>
    <t>4251575905597</t>
  </si>
  <si>
    <t>ПОТАРБИН®</t>
  </si>
  <si>
    <t xml:space="preserve">Вл.Вып.к.Перв.Уп.Втор.Уп.Пр.Общество с ограниченной ответственностью "Исследовательский Институт Химического Разнообразия" (ООО "ИИХР"), Россия (5047247179); </t>
  </si>
  <si>
    <t>L01EX03</t>
  </si>
  <si>
    <t>ЛП-№(004887)-(РГ-RU)</t>
  </si>
  <si>
    <t>07.05.2024 
25-7-4285676-ОПР-изм</t>
  </si>
  <si>
    <t>4630030160205</t>
  </si>
  <si>
    <t>4630030160243</t>
  </si>
  <si>
    <t>Эвоглиптин</t>
  </si>
  <si>
    <t>Эводин®</t>
  </si>
  <si>
    <t>A10BH07</t>
  </si>
  <si>
    <t>ЛП-№(000415)-(РГ-RU)</t>
  </si>
  <si>
    <t>02.05.2024 
621/20-24</t>
  </si>
  <si>
    <t>4607008361209</t>
  </si>
  <si>
    <t>4607008361575</t>
  </si>
  <si>
    <t>Конкор® Кор</t>
  </si>
  <si>
    <t>4640017591687</t>
  </si>
  <si>
    <t>таблетки, покрытые пленочной оболочкой, 2.5 мг, 30 шт. - блистеры (1)  - пачки картонные</t>
  </si>
  <si>
    <t>ЛП-№(004360)-(РГ-RU)</t>
  </si>
  <si>
    <t>08.05.2024 
25-7-4286843-изм</t>
  </si>
  <si>
    <t>таблетки, покрытые пленочной оболочкой, 2.5 мг, 30 шт. - блистеры (2)  - пачки картонные</t>
  </si>
  <si>
    <t>Экоклав®</t>
  </si>
  <si>
    <t>ЛП-№(001599)-(РГ-RU)</t>
  </si>
  <si>
    <t>таблетки, покрытые пленочной оболочкой, 250 мг+125 мг, 15 шт. - банки (1)  - пачки картонные</t>
  </si>
  <si>
    <t>26.04.2024 
555/20-24/ОС-сниж</t>
  </si>
  <si>
    <t>4680020235741</t>
  </si>
  <si>
    <t>4680020232597</t>
  </si>
  <si>
    <t>Налоксон+Оксикодон</t>
  </si>
  <si>
    <t>N02AA55</t>
  </si>
  <si>
    <t>Ринсулин® Р</t>
  </si>
  <si>
    <t>ЛП-№(002606)-(РГ-RU)</t>
  </si>
  <si>
    <t>раствор для инъекций, 100 МЕ/мл, 3 мл - картриджи в шприц-ручках Geropharm® Pen (5)  - пачки картонные</t>
  </si>
  <si>
    <t>13.05.2024 
25-7-4286114-ОС-изм</t>
  </si>
  <si>
    <t>4607008363203</t>
  </si>
  <si>
    <t>Ноотропил®</t>
  </si>
  <si>
    <t>таблетки, покрытые пленочной оболочкой `, 1200 мг, 10 шт. - блистеры (2)  - пачки картонные</t>
  </si>
  <si>
    <t>ЛП-№(004655)-(РГ-RU)</t>
  </si>
  <si>
    <t>14.05.2024 
25-7-4284954-изм</t>
  </si>
  <si>
    <t>5413787222476</t>
  </si>
  <si>
    <t>таблетки, покрытые пленочной оболочкой `, 800 мг, 15 шт. - блистеры (2)  - пачки картонные</t>
  </si>
  <si>
    <t>5413787222483</t>
  </si>
  <si>
    <t>Лорагексал®</t>
  </si>
  <si>
    <t>ЛП-№(004406)-(РГ-RU)</t>
  </si>
  <si>
    <t>07.05.2024 
25-7-4285536-изм</t>
  </si>
  <si>
    <t>7622436105413</t>
  </si>
  <si>
    <t>Норваск®</t>
  </si>
  <si>
    <t xml:space="preserve">Вл.Виатрис Спешиалти ЭлЭлСи, США (83-2844990); Пр.Виатрис Фармасьютикалз ЭлЭлСи, Пуэрто-Рико (66-057-7291); Вып.к.Перв.Уп.Втор.Уп.Пфайзер Мэнюфэкчуринг Дойчленд ГмбХ, Германия (DE 257 830 393); </t>
  </si>
  <si>
    <t>ЛП-№(003555)-(РГ-RU)</t>
  </si>
  <si>
    <t>07.05.2024 
25-7-4285491-изм</t>
  </si>
  <si>
    <t>Доксазозин-ФПО®</t>
  </si>
  <si>
    <t>ЛП-№(000635)-(РГ-RU)</t>
  </si>
  <si>
    <t>4605077014873</t>
  </si>
  <si>
    <t>07.05.2024 
635/20-24</t>
  </si>
  <si>
    <t>Нош-Бра®</t>
  </si>
  <si>
    <t>таблетки, 40 мг, 10 шт. - контурная ячейквая упаковка (2)  - пачка картонная</t>
  </si>
  <si>
    <t>03.05.2024 
624/20-24</t>
  </si>
  <si>
    <t>4603779005564</t>
  </si>
  <si>
    <t>Гриппол® плюс [Вакцина гриппозная тривалентная инактивированная полимер-субъединичная]</t>
  </si>
  <si>
    <t>суспензия для внутримышечного и подкожного введения, 0.5 мл, 0.5 мл - флаконы (5)  - пачки картонные</t>
  </si>
  <si>
    <t>4630002180521</t>
  </si>
  <si>
    <t>ЛП-№(003175)-(РГ-RU)</t>
  </si>
  <si>
    <t>08.05.2024 
25-7-4285689-изм</t>
  </si>
  <si>
    <t>Вальдоксан®</t>
  </si>
  <si>
    <t>таблетки, покрытые пленочной оболочкой, 25 мг, 14 шт. - блистеры (2)  - пачки картонные</t>
  </si>
  <si>
    <t>ЛП-№(000528)-(РГ-RU)</t>
  </si>
  <si>
    <t>07.05.2024 
633/20-24</t>
  </si>
  <si>
    <t>4607159864635</t>
  </si>
  <si>
    <t>БИДОП®КОР</t>
  </si>
  <si>
    <t>таблетки, 2.5 мг, 14 шт. - блистер (4)  - пачка картонная</t>
  </si>
  <si>
    <t>ЛП-002689</t>
  </si>
  <si>
    <t>08.05.2024 
650/20-24</t>
  </si>
  <si>
    <t>4605469003287</t>
  </si>
  <si>
    <t>таблетки, 2.5 мг, 14 шт. - блистер (2)  - пачка картонная</t>
  </si>
  <si>
    <t>4605469003270</t>
  </si>
  <si>
    <t>Микройодид 100®</t>
  </si>
  <si>
    <t>Фензитат®</t>
  </si>
  <si>
    <t>таблетки, 0.5 мг, 25 шт. - контурная ячейковая упаковка (2)  - пачка картонная</t>
  </si>
  <si>
    <t>4604060995199</t>
  </si>
  <si>
    <t>таблетки, 1 мг, 25 шт. - контурная ячейковая упаковка (2)  - пачка картонная</t>
  </si>
  <si>
    <t>4604060995236</t>
  </si>
  <si>
    <t>таблетки, покрытые пленочной оболочкой, 250 мг, 10 шт. - контурная ячейковая упаковка (3)  - пачка картонная</t>
  </si>
  <si>
    <t xml:space="preserve">Вл.Общество с ограниченной ответственностью "Велтрэйд" (ООО "Велтрэйд"), Россия (7734513168); Вып.к.Перв.Уп.Втор.Уп.Пр.Общество с ограниченной ответственностью "Велфарм" (ООО "Велфарм"), Россия (7733691513); </t>
  </si>
  <si>
    <t xml:space="preserve">Вл.Вып.к.Перв.Уп.Втор.Уп.Пр.Общество с ограниченной ответственностью "Эдвансд Фармасьютикалс" (ООО "Эдвансд Фарма"), Россия (3120099445); </t>
  </si>
  <si>
    <t>Офтоципро®</t>
  </si>
  <si>
    <t>S01AE03</t>
  </si>
  <si>
    <t>ЛП-№(001649)-(РГ-RU)</t>
  </si>
  <si>
    <t>таблетки, покрытые пленочной оболочкой, 400 мг, 10 шт. - контурная ячейковая  упаковка (4)  - пачка картонная</t>
  </si>
  <si>
    <t>таблетки, покрытые пленочной оболочкой, 10 мг, 90 шт. - банка (1)  - пачка картонная</t>
  </si>
  <si>
    <t>Фавипиравир</t>
  </si>
  <si>
    <t>J05AX27</t>
  </si>
  <si>
    <t>4602509029672</t>
  </si>
  <si>
    <t>4602509029665</t>
  </si>
  <si>
    <t>4602509029658</t>
  </si>
  <si>
    <t>4602509029641</t>
  </si>
  <si>
    <t>Урокард®</t>
  </si>
  <si>
    <t>Йоверскан</t>
  </si>
  <si>
    <t>раствор для внутривенного и внутриартериального введения, 300 мг йода/мл, 20 мл - флаконы (10)  - пачки картонные</t>
  </si>
  <si>
    <t>раствор для внутривенного и внутриартериального введения, 300 мг йода/мл, 50 мл - флаконы (10)  - пачки картонные</t>
  </si>
  <si>
    <t>раствор для внутривенного и внутриартериального введения, 300 мг йода/мл, 100 мл - флаконы (1)  - пачки картонные</t>
  </si>
  <si>
    <t>раствор для внутривенного и внутриартериального введения, 350 мг йода/мл, 50 мл - флаконы (10)  - пачки картонные</t>
  </si>
  <si>
    <t>раствор для внутривенного и внутриартериального введения, 350 мг йода/мл, 100 мл - флаконы (1)  - пачки картонные</t>
  </si>
  <si>
    <t>раствор для внутривенного и внутриартериального введения, 350 мг йода/мл, 200 мл - флаконы (1)  - пачки картонные</t>
  </si>
  <si>
    <t>ЛП-№(003203)-(РГ-RU)</t>
  </si>
  <si>
    <t>07.05.2024 
25-7-4286971-ОС-изм</t>
  </si>
  <si>
    <t>4620017868521</t>
  </si>
  <si>
    <t>4620017868637</t>
  </si>
  <si>
    <t>4620017868620</t>
  </si>
  <si>
    <t>4620017868545</t>
  </si>
  <si>
    <t>4620017868576</t>
  </si>
  <si>
    <t>4620017868538</t>
  </si>
  <si>
    <t>Микройодид 200®</t>
  </si>
  <si>
    <t>4604060009438</t>
  </si>
  <si>
    <t>Гадобускан®</t>
  </si>
  <si>
    <t>ЛП-№(001329)-(РГ-RU)</t>
  </si>
  <si>
    <t>раствор для внутривенного введения, 1 ммоль/мл, 7.5 мл - флаконы (5)  - пачки картонные</t>
  </si>
  <si>
    <t>раствор для внутривенного введения, 1 ммоль/мл, 5 мл - флаконы (5)  - пачки картонные</t>
  </si>
  <si>
    <t>07.05.2024 
25-7-4286971-изм</t>
  </si>
  <si>
    <t>4620017868217</t>
  </si>
  <si>
    <t>4620017868224</t>
  </si>
  <si>
    <t>4620017868231</t>
  </si>
  <si>
    <t>ПАРАЦЕТАМОЛ</t>
  </si>
  <si>
    <t>ЛП-006986</t>
  </si>
  <si>
    <t>4605422033368</t>
  </si>
  <si>
    <t>4605422033351</t>
  </si>
  <si>
    <t>таблетки, 500 мг, 10 шт - упаковки ячейковые контурные (1)  - пачки картонные</t>
  </si>
  <si>
    <t>УРСОКСИНОЛ</t>
  </si>
  <si>
    <t xml:space="preserve">Вл.Общество с ограниченной ответственностью "Велтрэйд" (ООО "Велтрэйд"), Россия (7734513168); Вып.к.Перв.Уп.Втор.Уп.Пр.Общество с ограниченной ответственностью "Велфарм-М", Россия (7735167866); </t>
  </si>
  <si>
    <t>ЛП-№(004886)-(РГ-RU)</t>
  </si>
  <si>
    <t>07.05.2024 
25-7-4285548-изм</t>
  </si>
  <si>
    <t>4680136229009</t>
  </si>
  <si>
    <t>4680136229016</t>
  </si>
  <si>
    <t>4610226802058</t>
  </si>
  <si>
    <t>4610226802065</t>
  </si>
  <si>
    <t>Парацетамол Реневал</t>
  </si>
  <si>
    <t>ЛП-№(002597)-(РГ-RU)</t>
  </si>
  <si>
    <t>4640103850926</t>
  </si>
  <si>
    <t>4640103850964</t>
  </si>
  <si>
    <t>АМИОДАРОН</t>
  </si>
  <si>
    <t>4670008163548</t>
  </si>
  <si>
    <t>07.05.2024 
632/20-24</t>
  </si>
  <si>
    <t>ЛП-№(002444)-(РГ-RU)</t>
  </si>
  <si>
    <t>капсулы, 400 мг, 10 шт. - контурная ячейковая упаковка (5)  - пачка картонная</t>
  </si>
  <si>
    <t>капсулы, 400 мг, 10 шт. - контурная ячейковая упаковка (10)  - пачка картонная</t>
  </si>
  <si>
    <t>капсулы, 400 мг, 20 шт. - банка (1)  - пачка картонная</t>
  </si>
  <si>
    <t>МИРАДОСКАН</t>
  </si>
  <si>
    <t>ЛП-№(001969)-(РГ-RU)</t>
  </si>
  <si>
    <t>4620017867814</t>
  </si>
  <si>
    <t>4620017867821</t>
  </si>
  <si>
    <t>4620017867838</t>
  </si>
  <si>
    <t>4620017868064</t>
  </si>
  <si>
    <t>4620017868071</t>
  </si>
  <si>
    <t>4620017868088</t>
  </si>
  <si>
    <t>КЕТОРОЛАК</t>
  </si>
  <si>
    <t>ЛП-№(004615)-(РГ-RU)</t>
  </si>
  <si>
    <t>08.05.2024 
25-7-4285999-изм</t>
  </si>
  <si>
    <t>4680136228859</t>
  </si>
  <si>
    <t>4680136228866</t>
  </si>
  <si>
    <t>4680136228873</t>
  </si>
  <si>
    <t>4680136228880</t>
  </si>
  <si>
    <t>ТРУНЕКСИС®</t>
  </si>
  <si>
    <t>таблетки, покрытые пленочной оболочкой, 250 мг, 10 шт. - банка (1)  - пачка картонная</t>
  </si>
  <si>
    <t>ЛП-№(004821)-(РГ-RU)</t>
  </si>
  <si>
    <t>13.05.2024 
25-7-4286122-изм</t>
  </si>
  <si>
    <t>4680628910620</t>
  </si>
  <si>
    <t>4680628910637</t>
  </si>
  <si>
    <t>таблетки, покрытые пленочной оболочкой, 250 мг, 30 шт. - банка (1)  - пачка картонная</t>
  </si>
  <si>
    <t>4680628910644</t>
  </si>
  <si>
    <t>таблетки, покрытые пленочной оболочкой, 250 мг, 60 шт. - банка (1)  - пачка картонная</t>
  </si>
  <si>
    <t>4680628910651</t>
  </si>
  <si>
    <t>4680628910583</t>
  </si>
  <si>
    <t>4680628910590</t>
  </si>
  <si>
    <t>4680628910606</t>
  </si>
  <si>
    <t>таблетки, покрытые пленочной оболочкой, 250 мг, 10 шт. - контурная ячейковая упаковка (6)  - пачка картонная</t>
  </si>
  <si>
    <t>4680628910613</t>
  </si>
  <si>
    <t>4680628910705</t>
  </si>
  <si>
    <t>4680628910712</t>
  </si>
  <si>
    <t>4680628910729</t>
  </si>
  <si>
    <t>4680628910736</t>
  </si>
  <si>
    <t>4680628910668</t>
  </si>
  <si>
    <t>4680628910675</t>
  </si>
  <si>
    <t>4680628910682</t>
  </si>
  <si>
    <t>4680628910699</t>
  </si>
  <si>
    <t>КЕТРОВЕЛ</t>
  </si>
  <si>
    <t>ЛП-№(004844)-(РГ-RU)</t>
  </si>
  <si>
    <t>07.05.2024 
25-7-4285547-изм</t>
  </si>
  <si>
    <t>4680136228958</t>
  </si>
  <si>
    <t>4680136228965</t>
  </si>
  <si>
    <t>4680136228972</t>
  </si>
  <si>
    <t>4680136228989</t>
  </si>
  <si>
    <t>ЗИТРОВЕЛ</t>
  </si>
  <si>
    <t>ЛП-№(004641)-(РГ-RU)</t>
  </si>
  <si>
    <t>4680136228736</t>
  </si>
  <si>
    <t>4680136228750</t>
  </si>
  <si>
    <t>АРЕПЛИВИР®</t>
  </si>
  <si>
    <t>ЛП-№(004900)-(РГ-RU)</t>
  </si>
  <si>
    <t>08.05.2024 
25-7-4285751-изм</t>
  </si>
  <si>
    <t>таблетки, покрытые пленочной оболочкой, 400 мг, 15 шт. - контурная ячейковая  упаковка (3)  - пачка картонная</t>
  </si>
  <si>
    <t>4602509032160</t>
  </si>
  <si>
    <t>таблетки, покрытые пленочной оболочкой, 400 мг, 5 шт. - контурная ячейковая  упаковка (7)  - пачка картонная</t>
  </si>
  <si>
    <t>4602509032177</t>
  </si>
  <si>
    <t>Эйфа® АЦ</t>
  </si>
  <si>
    <t>ЛП-№(001901)-(РГ-RU)</t>
  </si>
  <si>
    <t>ЛП-005426</t>
  </si>
  <si>
    <t>гранулы для приготовления раствора для приема внутрь, 200 мг, 3 г - пакеты-саше - пачки картонные</t>
  </si>
  <si>
    <t>26.04.2024 
590/20-24/ОС-подтв</t>
  </si>
  <si>
    <t>4603988016498</t>
  </si>
  <si>
    <t>гранулы для приготовления раствора для приема внутрь, 200 мг, 3 г - пакеты-саше (20)  - пачки картонные</t>
  </si>
  <si>
    <t>4603988036274</t>
  </si>
  <si>
    <t>гранулы для приготовления раствора для приема внутрь, 200 мг, 3 г - пакеты-саше (30)  - пачки картонные</t>
  </si>
  <si>
    <t>4603988036236</t>
  </si>
  <si>
    <t>гранулы для приготовления раствора для приема внутрь, 200 мг, 3 г - пакеты-саше (40)  - пачки картонные</t>
  </si>
  <si>
    <t>4603988036243</t>
  </si>
  <si>
    <t>4603988022765</t>
  </si>
  <si>
    <t>4603988022772</t>
  </si>
  <si>
    <t>4603988022789</t>
  </si>
  <si>
    <t>Молнупиравир</t>
  </si>
  <si>
    <t>капсулы, 200 мг, 40 шт. - банка (1)  - пачка картонная</t>
  </si>
  <si>
    <t>4602509031828</t>
  </si>
  <si>
    <t>капсулы, 200 мг, 10 шт. - контурная ячейковая упаковка (10)  - пачка картонная</t>
  </si>
  <si>
    <t>4602509031743</t>
  </si>
  <si>
    <t>4602509031811</t>
  </si>
  <si>
    <t>капсулы, 200 мг, 10 шт. - контурная ячейковая  упаковка (5)  - пачка картонная</t>
  </si>
  <si>
    <t>4602509031774</t>
  </si>
  <si>
    <t>капсулы, 200 мг, 10 шт. - контурная ячейковая  упаковка (4)  - пачка картонная</t>
  </si>
  <si>
    <t>4602509030302</t>
  </si>
  <si>
    <t>4602509031804</t>
  </si>
  <si>
    <t>4602509031798</t>
  </si>
  <si>
    <t>4602509031781</t>
  </si>
  <si>
    <t>4602509031767</t>
  </si>
  <si>
    <t>4602509031750</t>
  </si>
  <si>
    <t>капсулы, 200 мг, 10 шт. - контурная ячейковая  упаковка (1)  - пачка картонная</t>
  </si>
  <si>
    <t>4602509031736</t>
  </si>
  <si>
    <t>4602509031927</t>
  </si>
  <si>
    <t>4602509031842</t>
  </si>
  <si>
    <t>4602509031910</t>
  </si>
  <si>
    <t>4602509030319</t>
  </si>
  <si>
    <t>капсулы, 400 мг, 10 шт. - контурная ячейковая  упаковка (1)  - пачка картонная</t>
  </si>
  <si>
    <t>4602509031835</t>
  </si>
  <si>
    <t>4602509031903</t>
  </si>
  <si>
    <t>4602509031897</t>
  </si>
  <si>
    <t>капсулы, 400 мг, 10 шт. - контурная ячейковая  упаковка (6)  - пачка картонная</t>
  </si>
  <si>
    <t>4602509031880</t>
  </si>
  <si>
    <t>4602509031873</t>
  </si>
  <si>
    <t>капсулы, 400 мг, 10 шт. - контурная ячейковая  упаковка (4)  - пачка картонная</t>
  </si>
  <si>
    <t>4602509031866</t>
  </si>
  <si>
    <t>4602509031859</t>
  </si>
  <si>
    <t>капсулы, 200 мг, 10 шт. - контурная ячейковая  упаковка (6)  - пачка картонная</t>
  </si>
  <si>
    <t>Эксэмптия®</t>
  </si>
  <si>
    <t xml:space="preserve">Вл.Вып.к.Перв.Уп.Втор.Уп.Пр.Общество с ограниченной ответственностью "ПСК Фарма" (ООО "ПСК Фарма"), Россия, Россия (5010048402); </t>
  </si>
  <si>
    <t>ЛП-008260</t>
  </si>
  <si>
    <t>03.05.2024 
25-7-4287713-сниж</t>
  </si>
  <si>
    <t>4680068451578</t>
  </si>
  <si>
    <t>таблетки с пролонгированным высвобождением покрытые пленочной оболочкой , 2,5 мг+5 мг, 10 шт. - контурная ячейковая упаковка (2)  /  / - пачка картонная</t>
  </si>
  <si>
    <t>ЛП-008841</t>
  </si>
  <si>
    <t>08.05.2024 
647/20-24</t>
  </si>
  <si>
    <t>4602676018097</t>
  </si>
  <si>
    <t>таблетки с пролонгированным высвобождением покрытые пленочной оболочкой , 10 мг+20 мг, 10 шт. - контурная ячейковая упаковка (2)  /  / - пачка картонная</t>
  </si>
  <si>
    <t>4602676018134</t>
  </si>
  <si>
    <t>таблетки с пролонгированным высвобождением покрытые пленочной оболочкой , 20 мг+40 мг, 10 шт. - контурная ячейковая упаковка (2)  /  / - пачка картонная</t>
  </si>
  <si>
    <t>4602676018158</t>
  </si>
  <si>
    <t>таблетки с пролонгированным высвобождением покрытые пленочной оболочкой , 5 мг+10 мг, 10 шт. - контурная ячейковая упаковка (2)  /  / - пачка картонная</t>
  </si>
  <si>
    <t>4602676018110</t>
  </si>
  <si>
    <t>АДРЕНАЛИН</t>
  </si>
  <si>
    <t>ТРАНЕКСАМОВАЯ КИСЛОТА</t>
  </si>
  <si>
    <t>ЛП-№(002131)-(РГ-RU)</t>
  </si>
  <si>
    <t>02.05.2024 
619/20-24</t>
  </si>
  <si>
    <t>4605077018963</t>
  </si>
  <si>
    <t>4605077018970</t>
  </si>
  <si>
    <t>4605077018949</t>
  </si>
  <si>
    <t>4605077018956</t>
  </si>
  <si>
    <t>Пирацетам Реневал</t>
  </si>
  <si>
    <t>07.05.2024 
25-7-4285510-ОС-изм</t>
  </si>
  <si>
    <t>4603988037929</t>
  </si>
  <si>
    <t>4603988038186</t>
  </si>
  <si>
    <t>Раствор ПД 1 с глюкозой</t>
  </si>
  <si>
    <t>раствор для перитонеального диализа, 1.5%, 2000 мл - системы пластиковые (4)  - ящики картонные</t>
  </si>
  <si>
    <t>ЛП-008834</t>
  </si>
  <si>
    <t>02.05.2024 
620/20-24</t>
  </si>
  <si>
    <t>4607002031009</t>
  </si>
  <si>
    <t>раствор для перитонеального диализа, 2.3%, 2000 мл - системы пластиковые (4)  - ящики картонные</t>
  </si>
  <si>
    <t>4607002031016</t>
  </si>
  <si>
    <t>раствор для перитонеального диализа, 4.25%, 2000 мл - системы пластиковые (4)  - ящики картонные</t>
  </si>
  <si>
    <t>4607002031023</t>
  </si>
  <si>
    <t>Раствор ПД 2 с глюкозой</t>
  </si>
  <si>
    <t>ЛП-008835</t>
  </si>
  <si>
    <t>4607002031030</t>
  </si>
  <si>
    <t>4607002031047</t>
  </si>
  <si>
    <t>4607002031054</t>
  </si>
  <si>
    <t xml:space="preserve">Вл.Вып.к.Перв.Уп.Втор.Уп.Пр.Общество с ограниченной ответственностью "Велфарм-М", Россия (7735167866); </t>
  </si>
  <si>
    <t>таблетки, покрытые пленочной оболочкой, 5 мг, 10 шт. - контурная ячейковая упаковка (2)  - пачка картонная</t>
  </si>
  <si>
    <t>ФУЛВЕСТРАНТ</t>
  </si>
  <si>
    <t>раствор для внутримышечного введения, 250 мг, 5 мл - шприцы (2)  / в комплекте с иглами-2 шт. / - пачки картонные</t>
  </si>
  <si>
    <t xml:space="preserve">Вл.Общество с ограниченной ответственностью "Санлайт-Русфарм", Россия (5024201467); Вып.к.Перв.Уп.Втор.Уп.Пр.Чиа Тай Тяньцинская Фармасьютикал Груп Ко Лтд, Китай (91320000608398264Т); </t>
  </si>
  <si>
    <t>ЛП-№(004455)-(РГ-RU)</t>
  </si>
  <si>
    <t>07.05.2024 
630/20-24</t>
  </si>
  <si>
    <t>4670239370029</t>
  </si>
  <si>
    <t>Верошпирон®</t>
  </si>
  <si>
    <t>ЛП-№(004527)-(РГ-RU)</t>
  </si>
  <si>
    <t>таблетки, 25 мг, 20 шт. - блистеры (3)  - пачки картонные</t>
  </si>
  <si>
    <t>07.05.2024 
646/20-24</t>
  </si>
  <si>
    <t>4605469005144</t>
  </si>
  <si>
    <t>ДАПАФЛОВЕЛ</t>
  </si>
  <si>
    <t>таблетки, покрытые пленочной оболочкой, 5 мг, 10 шт. - контурная ячейковая упаковка (1)  - пачка картонная</t>
  </si>
  <si>
    <t>ЛП-№(004663)-(РГ-RU)</t>
  </si>
  <si>
    <t>07.05.2024 
637/20-24</t>
  </si>
  <si>
    <t>4610226801969</t>
  </si>
  <si>
    <t>4610226801976</t>
  </si>
  <si>
    <t>4610226801983</t>
  </si>
  <si>
    <t>4610226801990</t>
  </si>
  <si>
    <t>4610226802003</t>
  </si>
  <si>
    <t>4610226802010</t>
  </si>
  <si>
    <t>4610226802102</t>
  </si>
  <si>
    <t>4610226802119</t>
  </si>
  <si>
    <t>4610226802126</t>
  </si>
  <si>
    <t>4610226802133</t>
  </si>
  <si>
    <t>4610226802140</t>
  </si>
  <si>
    <t>4610226802157</t>
  </si>
  <si>
    <t>Эсперавир®</t>
  </si>
  <si>
    <t>J05AB18</t>
  </si>
  <si>
    <t>ЛП-№(004958)-(РГ-RU)</t>
  </si>
  <si>
    <t>08.05.2024 
25-7-4285611-изм</t>
  </si>
  <si>
    <t>капсулы, 200 мг, 10 шт. - контурная ячейковая  упаковка (2)  - пачка картонная</t>
  </si>
  <si>
    <t>капсулы, 200 мг, 10 шт. - контурная ячейковая упаковка (3)  - пачка картонная</t>
  </si>
  <si>
    <t>капсулы, 200 мг, 10 шт. - контурная ячейковая  упаковка (7)  - пачка картонная</t>
  </si>
  <si>
    <t>капсулы, 200 мг, 10 шт. - контурная ячейковая  упаковка (8)  - пачка картонная</t>
  </si>
  <si>
    <t>капсулы, 200 мг, 10 шт. - контурная ячейковая  упаковка (9)  - пачка картонная</t>
  </si>
  <si>
    <t>капсулы, 400 мг, 10 шт. - контурная ячейковая  упаковка (2)  - пачка картонная</t>
  </si>
  <si>
    <t>капсулы, 400 мг, 10 шт. - контурная ячейковая  упаковка (3)  - пачка картонная</t>
  </si>
  <si>
    <t>капсулы, 400 мг, 10 шт. - контурная ячейковая  упаковка (7)  - пачка картонная</t>
  </si>
  <si>
    <t>капсулы, 400 мг, 10 шт. - контурная ячейковая  упаковка (8)  - пачка картонная</t>
  </si>
  <si>
    <t>капсулы, 400 мг, 10 шт. - контурная ячейковая  упаковка (9)  - пачка картонная</t>
  </si>
  <si>
    <t>Предель-ная оптовая надбавка, руб</t>
  </si>
  <si>
    <t>Предель-ная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</si>
  <si>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</si>
  <si>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</si>
  <si>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препаратов, 
по Ивановской области (дополнение за 01.05.2024 - 15.05.2024)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</si>
</sst>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 ###"/>
    <numFmt numFmtId="165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 applyAlignment="1" applyProtection="1">
      <alignment horizontal="left" vertical="top" wrapText="1" readingOrder="1"/>
      <protection locked="0"/>
    </xf>
    <xf numFmtId="0" fontId="3" fillId="0" borderId="5" xfId="0" applyFont="1" applyBorder="1" applyAlignment="1" applyProtection="1">
      <alignment vertical="top" wrapText="1" readingOrder="1"/>
      <protection locked="0"/>
    </xf>
    <xf numFmtId="164" fontId="3" fillId="0" borderId="5" xfId="0" applyNumberFormat="1" applyFont="1" applyBorder="1" applyAlignment="1" applyProtection="1">
      <alignment horizontal="center" vertical="top" wrapText="1" readingOrder="1"/>
      <protection locked="0"/>
    </xf>
    <xf numFmtId="165" fontId="3" fillId="0" borderId="5" xfId="0" applyNumberFormat="1" applyFont="1" applyBorder="1" applyAlignment="1" applyProtection="1">
      <alignment vertical="top" wrapText="1" readingOrder="1"/>
      <protection locked="0"/>
    </xf>
    <xf numFmtId="0" fontId="3" fillId="0" borderId="5" xfId="0" applyFont="1" applyBorder="1" applyAlignment="1" applyProtection="1">
      <alignment horizontal="center" vertical="top" wrapText="1" readingOrder="1"/>
      <protection locked="0"/>
    </xf>
    <xf numFmtId="0" fontId="4" fillId="0" borderId="5" xfId="0" applyFont="1" applyBorder="1" applyAlignment="1" applyProtection="1">
      <alignment horizontal="center" vertical="top" wrapText="1" readingOrder="1"/>
      <protection locked="0"/>
    </xf>
    <xf numFmtId="14" fontId="4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5" fillId="3" borderId="7" xfId="0" applyFont="1" applyFill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right" vertical="top" wrapText="1"/>
    </xf>
    <xf numFmtId="2" fontId="7" fillId="0" borderId="8" xfId="0" applyNumberFormat="1" applyFont="1" applyBorder="1" applyAlignment="1">
      <alignment horizontal="right" vertical="top"/>
    </xf>
    <xf numFmtId="2" fontId="8" fillId="4" borderId="8" xfId="1" applyNumberFormat="1" applyFont="1" applyFill="1" applyBorder="1" applyAlignment="1">
      <alignment wrapText="1"/>
    </xf>
    <xf numFmtId="2" fontId="7" fillId="4" borderId="8" xfId="0" applyNumberFormat="1" applyFont="1" applyFill="1" applyBorder="1"/>
  </cellXfs>
  <cellStyles count="2">
    <cellStyle name="Обычный" xfId="0" builtinId="0"/>
    <cellStyle name="Обычный_Лист1" xfId="1" xr:uid="{A6D69CB6-F1B8-412D-A826-645D998E3F50}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F0ADF-90FA-4C2C-A309-7F627224219D}">
  <dimension ref="A1:P293"/>
  <sheetViews>
    <sheetView tabSelected="1" view="pageBreakPreview" zoomScale="60" zoomScaleNormal="60" workbookViewId="0">
      <selection activeCell="M165" sqref="M165"/>
    </sheetView>
  </sheetViews>
  <sheetFormatPr defaultRowHeight="12.75" x14ac:dyDescent="0.2"/>
  <cols>
    <col min="1" max="1" width="14.140625" customWidth="1"/>
    <col min="2" max="2" width="14.28515625" customWidth="1"/>
    <col min="4" max="4" width="24.5703125" customWidth="1"/>
    <col min="7" max="7" width="11.7109375" customWidth="1"/>
    <col min="8" max="8" width="10.28515625" customWidth="1"/>
    <col min="9" max="9" width="10.5703125" customWidth="1"/>
    <col min="10" max="10" width="15.42578125" customWidth="1"/>
    <col min="11" max="11" width="14.42578125" customWidth="1"/>
    <col min="16" max="16" width="10.7109375" customWidth="1"/>
  </cols>
  <sheetData>
    <row r="1" spans="1:16" ht="65.25" customHeight="1" x14ac:dyDescent="0.2">
      <c r="A1" s="11" t="s">
        <v>965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3" spans="1:16" ht="76.5" x14ac:dyDescent="0.2">
      <c r="A3" s="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2" t="s">
        <v>961</v>
      </c>
      <c r="I3" s="12" t="s">
        <v>962</v>
      </c>
      <c r="J3" s="12" t="s">
        <v>963</v>
      </c>
      <c r="K3" s="12" t="s">
        <v>964</v>
      </c>
      <c r="L3" s="1" t="s">
        <v>7</v>
      </c>
      <c r="M3" s="1" t="s">
        <v>8</v>
      </c>
      <c r="N3" s="1" t="s">
        <v>9</v>
      </c>
      <c r="O3" s="1" t="s">
        <v>10</v>
      </c>
      <c r="P3" s="3" t="s">
        <v>11</v>
      </c>
    </row>
    <row r="4" spans="1:16" ht="240" x14ac:dyDescent="0.2">
      <c r="A4" s="4" t="s">
        <v>410</v>
      </c>
      <c r="B4" s="5" t="s">
        <v>411</v>
      </c>
      <c r="C4" s="5" t="s">
        <v>412</v>
      </c>
      <c r="D4" s="5" t="s">
        <v>413</v>
      </c>
      <c r="E4" s="5" t="s">
        <v>414</v>
      </c>
      <c r="F4" s="6">
        <v>30</v>
      </c>
      <c r="G4" s="7">
        <v>6533.73</v>
      </c>
      <c r="H4" s="13">
        <f>G4*0.1</f>
        <v>653.37300000000005</v>
      </c>
      <c r="I4" s="14">
        <f>G4*0.15</f>
        <v>980.05949999999984</v>
      </c>
      <c r="J4" s="14">
        <f>G4+H4+I4</f>
        <v>8167.1624999999985</v>
      </c>
      <c r="K4" s="14">
        <f>J4*1.1</f>
        <v>8983.8787499999999</v>
      </c>
      <c r="L4" s="8"/>
      <c r="M4" s="5" t="s">
        <v>415</v>
      </c>
      <c r="N4" s="8" t="s">
        <v>416</v>
      </c>
      <c r="O4" s="9" t="s">
        <v>417</v>
      </c>
      <c r="P4" s="10">
        <v>45419</v>
      </c>
    </row>
    <row r="5" spans="1:16" ht="225" x14ac:dyDescent="0.2">
      <c r="A5" s="4" t="s">
        <v>441</v>
      </c>
      <c r="B5" s="5" t="s">
        <v>692</v>
      </c>
      <c r="C5" s="5" t="s">
        <v>693</v>
      </c>
      <c r="D5" s="5" t="s">
        <v>317</v>
      </c>
      <c r="E5" s="5" t="s">
        <v>442</v>
      </c>
      <c r="F5" s="6">
        <v>28</v>
      </c>
      <c r="G5" s="7">
        <v>1370.44</v>
      </c>
      <c r="H5" s="13">
        <f>G5*0.1</f>
        <v>137.04400000000001</v>
      </c>
      <c r="I5" s="14">
        <f>G5*0.15</f>
        <v>205.566</v>
      </c>
      <c r="J5" s="14">
        <f>G5+H5+I5</f>
        <v>1713.0500000000002</v>
      </c>
      <c r="K5" s="14">
        <f>J5*1.1</f>
        <v>1884.3550000000002</v>
      </c>
      <c r="L5" s="8"/>
      <c r="M5" s="5" t="s">
        <v>694</v>
      </c>
      <c r="N5" s="8" t="s">
        <v>695</v>
      </c>
      <c r="O5" s="9" t="s">
        <v>696</v>
      </c>
      <c r="P5" s="10">
        <v>45419</v>
      </c>
    </row>
    <row r="6" spans="1:16" ht="315" x14ac:dyDescent="0.2">
      <c r="A6" s="4" t="s">
        <v>378</v>
      </c>
      <c r="B6" s="5" t="s">
        <v>877</v>
      </c>
      <c r="C6" s="5" t="s">
        <v>579</v>
      </c>
      <c r="D6" s="5" t="s">
        <v>878</v>
      </c>
      <c r="E6" s="5" t="s">
        <v>379</v>
      </c>
      <c r="F6" s="6">
        <v>2</v>
      </c>
      <c r="G6" s="7">
        <v>26824.27</v>
      </c>
      <c r="H6" s="13">
        <f>G6*0.1</f>
        <v>2682.4270000000001</v>
      </c>
      <c r="I6" s="14">
        <f>G6*0.15</f>
        <v>4023.6405</v>
      </c>
      <c r="J6" s="14">
        <f>G6+H6+I6</f>
        <v>33530.337500000001</v>
      </c>
      <c r="K6" s="14">
        <f>J6*1.1</f>
        <v>36883.371250000004</v>
      </c>
      <c r="L6" s="8"/>
      <c r="M6" s="5" t="s">
        <v>879</v>
      </c>
      <c r="N6" s="8" t="s">
        <v>880</v>
      </c>
      <c r="O6" s="9" t="s">
        <v>881</v>
      </c>
      <c r="P6" s="10">
        <v>45415</v>
      </c>
    </row>
    <row r="7" spans="1:16" ht="270" x14ac:dyDescent="0.2">
      <c r="A7" s="4" t="s">
        <v>39</v>
      </c>
      <c r="B7" s="5" t="s">
        <v>819</v>
      </c>
      <c r="C7" s="5" t="s">
        <v>577</v>
      </c>
      <c r="D7" s="5" t="s">
        <v>353</v>
      </c>
      <c r="E7" s="5" t="s">
        <v>40</v>
      </c>
      <c r="F7" s="6">
        <v>6</v>
      </c>
      <c r="G7" s="7">
        <v>127.06</v>
      </c>
      <c r="H7" s="13">
        <f>G7*0.14</f>
        <v>17.788400000000003</v>
      </c>
      <c r="I7" s="14">
        <f>G7*0.22</f>
        <v>27.953199999999999</v>
      </c>
      <c r="J7" s="14">
        <f>G7+H7+I7</f>
        <v>172.80160000000001</v>
      </c>
      <c r="K7" s="14">
        <f>J7*1.1</f>
        <v>190.08176000000003</v>
      </c>
      <c r="L7" s="8"/>
      <c r="M7" s="5" t="s">
        <v>820</v>
      </c>
      <c r="N7" s="8" t="s">
        <v>784</v>
      </c>
      <c r="O7" s="9" t="s">
        <v>821</v>
      </c>
      <c r="P7" s="10">
        <v>45420</v>
      </c>
    </row>
    <row r="8" spans="1:16" ht="270" x14ac:dyDescent="0.2">
      <c r="A8" s="4" t="s">
        <v>39</v>
      </c>
      <c r="B8" s="5" t="s">
        <v>819</v>
      </c>
      <c r="C8" s="5" t="s">
        <v>578</v>
      </c>
      <c r="D8" s="5" t="s">
        <v>353</v>
      </c>
      <c r="E8" s="5" t="s">
        <v>40</v>
      </c>
      <c r="F8" s="6">
        <v>3</v>
      </c>
      <c r="G8" s="7">
        <v>254.12</v>
      </c>
      <c r="H8" s="13">
        <f>G8*0.14</f>
        <v>35.576800000000006</v>
      </c>
      <c r="I8" s="14">
        <f>G8*0.22</f>
        <v>55.906399999999998</v>
      </c>
      <c r="J8" s="14">
        <f>G8+H8+I8</f>
        <v>345.60320000000002</v>
      </c>
      <c r="K8" s="14">
        <f>J8*1.1</f>
        <v>380.16352000000006</v>
      </c>
      <c r="L8" s="8"/>
      <c r="M8" s="5" t="s">
        <v>820</v>
      </c>
      <c r="N8" s="8" t="s">
        <v>784</v>
      </c>
      <c r="O8" s="9" t="s">
        <v>822</v>
      </c>
      <c r="P8" s="10">
        <v>45420</v>
      </c>
    </row>
    <row r="9" spans="1:16" ht="165" x14ac:dyDescent="0.2">
      <c r="A9" s="4" t="s">
        <v>187</v>
      </c>
      <c r="B9" s="5" t="s">
        <v>567</v>
      </c>
      <c r="C9" s="5" t="s">
        <v>383</v>
      </c>
      <c r="D9" s="5" t="s">
        <v>505</v>
      </c>
      <c r="E9" s="5" t="s">
        <v>188</v>
      </c>
      <c r="F9" s="6">
        <v>1</v>
      </c>
      <c r="G9" s="7">
        <v>1024</v>
      </c>
      <c r="H9" s="13">
        <f>G9*0.1</f>
        <v>102.4</v>
      </c>
      <c r="I9" s="14">
        <f>G9*0.15</f>
        <v>153.6</v>
      </c>
      <c r="J9" s="14">
        <f>G9+H9+I9</f>
        <v>1280</v>
      </c>
      <c r="K9" s="14">
        <f>J9*1.1</f>
        <v>1408</v>
      </c>
      <c r="L9" s="8"/>
      <c r="M9" s="5" t="s">
        <v>568</v>
      </c>
      <c r="N9" s="8" t="s">
        <v>569</v>
      </c>
      <c r="O9" s="9" t="s">
        <v>570</v>
      </c>
      <c r="P9" s="10">
        <v>45419</v>
      </c>
    </row>
    <row r="10" spans="1:16" ht="195" x14ac:dyDescent="0.2">
      <c r="A10" s="4" t="s">
        <v>303</v>
      </c>
      <c r="B10" s="5" t="s">
        <v>304</v>
      </c>
      <c r="C10" s="5" t="s">
        <v>311</v>
      </c>
      <c r="D10" s="5" t="s">
        <v>60</v>
      </c>
      <c r="E10" s="5" t="s">
        <v>305</v>
      </c>
      <c r="F10" s="6">
        <v>30</v>
      </c>
      <c r="G10" s="7">
        <v>27</v>
      </c>
      <c r="H10" s="13">
        <f>G10*0.17</f>
        <v>4.5900000000000007</v>
      </c>
      <c r="I10" s="14">
        <f>G10*0.3</f>
        <v>8.1</v>
      </c>
      <c r="J10" s="14">
        <f>G10+H10+I10</f>
        <v>39.69</v>
      </c>
      <c r="K10" s="14">
        <f>J10*1.1</f>
        <v>43.658999999999999</v>
      </c>
      <c r="L10" s="8"/>
      <c r="M10" s="5" t="s">
        <v>306</v>
      </c>
      <c r="N10" s="8" t="s">
        <v>309</v>
      </c>
      <c r="O10" s="9" t="s">
        <v>312</v>
      </c>
      <c r="P10" s="10">
        <v>45418</v>
      </c>
    </row>
    <row r="11" spans="1:16" ht="225" x14ac:dyDescent="0.2">
      <c r="A11" s="4" t="s">
        <v>303</v>
      </c>
      <c r="B11" s="5" t="s">
        <v>304</v>
      </c>
      <c r="C11" s="5" t="s">
        <v>307</v>
      </c>
      <c r="D11" s="5" t="s">
        <v>59</v>
      </c>
      <c r="E11" s="5" t="s">
        <v>305</v>
      </c>
      <c r="F11" s="6">
        <v>30</v>
      </c>
      <c r="G11" s="7">
        <v>21.77</v>
      </c>
      <c r="H11" s="13">
        <f>G11*0.17</f>
        <v>3.7009000000000003</v>
      </c>
      <c r="I11" s="14">
        <f>G11*0.3</f>
        <v>6.5309999999999997</v>
      </c>
      <c r="J11" s="14">
        <f>G11+H11+I11</f>
        <v>32.001899999999999</v>
      </c>
      <c r="K11" s="14">
        <f>J11*1.1</f>
        <v>35.202089999999998</v>
      </c>
      <c r="L11" s="8"/>
      <c r="M11" s="5" t="s">
        <v>308</v>
      </c>
      <c r="N11" s="8" t="s">
        <v>309</v>
      </c>
      <c r="O11" s="9" t="s">
        <v>310</v>
      </c>
      <c r="P11" s="10">
        <v>45418</v>
      </c>
    </row>
    <row r="12" spans="1:16" ht="255" x14ac:dyDescent="0.2">
      <c r="A12" s="4" t="s">
        <v>55</v>
      </c>
      <c r="B12" s="5" t="s">
        <v>767</v>
      </c>
      <c r="C12" s="5" t="s">
        <v>58</v>
      </c>
      <c r="D12" s="5" t="s">
        <v>31</v>
      </c>
      <c r="E12" s="5" t="s">
        <v>57</v>
      </c>
      <c r="F12" s="6">
        <v>10</v>
      </c>
      <c r="G12" s="7">
        <v>217.96</v>
      </c>
      <c r="H12" s="13">
        <f>G12*0.14</f>
        <v>30.514400000000006</v>
      </c>
      <c r="I12" s="14">
        <f>G12*0.22</f>
        <v>47.9512</v>
      </c>
      <c r="J12" s="14">
        <f>G12+H12+I12</f>
        <v>296.42560000000003</v>
      </c>
      <c r="K12" s="14">
        <f>J12*1.1</f>
        <v>326.06816000000003</v>
      </c>
      <c r="L12" s="8"/>
      <c r="M12" s="5" t="s">
        <v>61</v>
      </c>
      <c r="N12" s="8" t="s">
        <v>769</v>
      </c>
      <c r="O12" s="9" t="s">
        <v>768</v>
      </c>
      <c r="P12" s="10">
        <v>45419</v>
      </c>
    </row>
    <row r="13" spans="1:16" ht="255" x14ac:dyDescent="0.2">
      <c r="A13" s="4" t="s">
        <v>55</v>
      </c>
      <c r="B13" s="5" t="s">
        <v>767</v>
      </c>
      <c r="C13" s="5" t="s">
        <v>58</v>
      </c>
      <c r="D13" s="5" t="s">
        <v>31</v>
      </c>
      <c r="E13" s="5" t="s">
        <v>57</v>
      </c>
      <c r="F13" s="6">
        <v>10</v>
      </c>
      <c r="G13" s="7">
        <v>217.96</v>
      </c>
      <c r="H13" s="13">
        <f>G13*0.14</f>
        <v>30.514400000000006</v>
      </c>
      <c r="I13" s="14">
        <f>G13*0.22</f>
        <v>47.9512</v>
      </c>
      <c r="J13" s="14">
        <f>G13+H13+I13</f>
        <v>296.42560000000003</v>
      </c>
      <c r="K13" s="14">
        <f>J13*1.1</f>
        <v>326.06816000000003</v>
      </c>
      <c r="L13" s="8"/>
      <c r="M13" s="5" t="s">
        <v>770</v>
      </c>
      <c r="N13" s="8" t="s">
        <v>769</v>
      </c>
      <c r="O13" s="9" t="s">
        <v>768</v>
      </c>
      <c r="P13" s="10">
        <v>45419</v>
      </c>
    </row>
    <row r="14" spans="1:16" ht="180" x14ac:dyDescent="0.2">
      <c r="A14" s="4" t="s">
        <v>62</v>
      </c>
      <c r="B14" s="5" t="s">
        <v>675</v>
      </c>
      <c r="C14" s="5" t="s">
        <v>194</v>
      </c>
      <c r="D14" s="5" t="s">
        <v>676</v>
      </c>
      <c r="E14" s="5" t="s">
        <v>192</v>
      </c>
      <c r="F14" s="6">
        <v>30</v>
      </c>
      <c r="G14" s="7">
        <v>150.63</v>
      </c>
      <c r="H14" s="13">
        <f>G14*0.14</f>
        <v>21.088200000000001</v>
      </c>
      <c r="I14" s="14">
        <f>G14*0.22</f>
        <v>33.138599999999997</v>
      </c>
      <c r="J14" s="14">
        <f>G14+H14+I14</f>
        <v>204.85679999999999</v>
      </c>
      <c r="K14" s="14">
        <f>J14*1.1</f>
        <v>225.34248000000002</v>
      </c>
      <c r="L14" s="8"/>
      <c r="M14" s="5" t="s">
        <v>677</v>
      </c>
      <c r="N14" s="8" t="s">
        <v>678</v>
      </c>
      <c r="O14" s="9" t="s">
        <v>195</v>
      </c>
      <c r="P14" s="10">
        <v>45419</v>
      </c>
    </row>
    <row r="15" spans="1:16" ht="180" x14ac:dyDescent="0.2">
      <c r="A15" s="4" t="s">
        <v>62</v>
      </c>
      <c r="B15" s="5" t="s">
        <v>675</v>
      </c>
      <c r="C15" s="5" t="s">
        <v>191</v>
      </c>
      <c r="D15" s="5" t="s">
        <v>676</v>
      </c>
      <c r="E15" s="5" t="s">
        <v>192</v>
      </c>
      <c r="F15" s="6">
        <v>30</v>
      </c>
      <c r="G15" s="7">
        <v>149.97</v>
      </c>
      <c r="H15" s="13">
        <f>G15*0.14</f>
        <v>20.995800000000003</v>
      </c>
      <c r="I15" s="14">
        <f>G15*0.22</f>
        <v>32.993400000000001</v>
      </c>
      <c r="J15" s="14">
        <f>G15+H15+I15</f>
        <v>203.95920000000001</v>
      </c>
      <c r="K15" s="14">
        <f>J15*1.1</f>
        <v>224.35512000000003</v>
      </c>
      <c r="L15" s="8"/>
      <c r="M15" s="5" t="s">
        <v>677</v>
      </c>
      <c r="N15" s="8" t="s">
        <v>678</v>
      </c>
      <c r="O15" s="9" t="s">
        <v>193</v>
      </c>
      <c r="P15" s="10">
        <v>45419</v>
      </c>
    </row>
    <row r="16" spans="1:16" ht="240" x14ac:dyDescent="0.2">
      <c r="A16" s="4" t="s">
        <v>63</v>
      </c>
      <c r="B16" s="5" t="s">
        <v>651</v>
      </c>
      <c r="C16" s="5" t="s">
        <v>653</v>
      </c>
      <c r="D16" s="5" t="s">
        <v>56</v>
      </c>
      <c r="E16" s="5" t="s">
        <v>64</v>
      </c>
      <c r="F16" s="6">
        <v>15</v>
      </c>
      <c r="G16" s="7">
        <v>168.39</v>
      </c>
      <c r="H16" s="13">
        <f>G16*0.14</f>
        <v>23.5746</v>
      </c>
      <c r="I16" s="14">
        <f>G16*0.22</f>
        <v>37.0458</v>
      </c>
      <c r="J16" s="14">
        <f>G16+H16+I16</f>
        <v>229.0104</v>
      </c>
      <c r="K16" s="14">
        <f>J16*1.1</f>
        <v>251.91144000000003</v>
      </c>
      <c r="L16" s="8"/>
      <c r="M16" s="5" t="s">
        <v>652</v>
      </c>
      <c r="N16" s="8" t="s">
        <v>654</v>
      </c>
      <c r="O16" s="9" t="s">
        <v>655</v>
      </c>
      <c r="P16" s="10">
        <v>45416</v>
      </c>
    </row>
    <row r="17" spans="1:16" ht="240" x14ac:dyDescent="0.2">
      <c r="A17" s="4" t="s">
        <v>63</v>
      </c>
      <c r="B17" s="5" t="s">
        <v>651</v>
      </c>
      <c r="C17" s="5" t="s">
        <v>653</v>
      </c>
      <c r="D17" s="5" t="s">
        <v>56</v>
      </c>
      <c r="E17" s="5" t="s">
        <v>64</v>
      </c>
      <c r="F17" s="6">
        <v>15</v>
      </c>
      <c r="G17" s="7">
        <v>168.39</v>
      </c>
      <c r="H17" s="13">
        <f>G17*0.14</f>
        <v>23.5746</v>
      </c>
      <c r="I17" s="14">
        <f>G17*0.22</f>
        <v>37.0458</v>
      </c>
      <c r="J17" s="14">
        <f>G17+H17+I17</f>
        <v>229.0104</v>
      </c>
      <c r="K17" s="14">
        <f>J17*1.1</f>
        <v>251.91144000000003</v>
      </c>
      <c r="L17" s="8"/>
      <c r="M17" s="5" t="s">
        <v>439</v>
      </c>
      <c r="N17" s="8" t="s">
        <v>654</v>
      </c>
      <c r="O17" s="9" t="s">
        <v>656</v>
      </c>
      <c r="P17" s="10">
        <v>45416</v>
      </c>
    </row>
    <row r="18" spans="1:16" ht="409.5" x14ac:dyDescent="0.2">
      <c r="A18" s="4" t="s">
        <v>456</v>
      </c>
      <c r="B18" s="5" t="s">
        <v>621</v>
      </c>
      <c r="C18" s="5" t="s">
        <v>622</v>
      </c>
      <c r="D18" s="5" t="s">
        <v>50</v>
      </c>
      <c r="E18" s="5" t="s">
        <v>457</v>
      </c>
      <c r="F18" s="6">
        <v>1</v>
      </c>
      <c r="G18" s="7">
        <v>102.8</v>
      </c>
      <c r="H18" s="13">
        <f>G18*0.14</f>
        <v>14.392000000000001</v>
      </c>
      <c r="I18" s="14">
        <f>G18*0.22</f>
        <v>22.616</v>
      </c>
      <c r="J18" s="14">
        <f>G18+H18+I18</f>
        <v>139.80799999999999</v>
      </c>
      <c r="K18" s="14">
        <f>J18*1.1</f>
        <v>153.78880000000001</v>
      </c>
      <c r="L18" s="8"/>
      <c r="M18" s="5" t="s">
        <v>623</v>
      </c>
      <c r="N18" s="8" t="s">
        <v>624</v>
      </c>
      <c r="O18" s="9" t="s">
        <v>625</v>
      </c>
      <c r="P18" s="10">
        <v>45419</v>
      </c>
    </row>
    <row r="19" spans="1:16" ht="330" x14ac:dyDescent="0.2">
      <c r="A19" s="4" t="s">
        <v>78</v>
      </c>
      <c r="B19" s="5" t="s">
        <v>445</v>
      </c>
      <c r="C19" s="5" t="s">
        <v>449</v>
      </c>
      <c r="D19" s="5" t="s">
        <v>126</v>
      </c>
      <c r="E19" s="5" t="s">
        <v>79</v>
      </c>
      <c r="F19" s="6">
        <v>30</v>
      </c>
      <c r="G19" s="7">
        <v>53.6</v>
      </c>
      <c r="H19" s="13">
        <f>G19*0.17</f>
        <v>9.1120000000000001</v>
      </c>
      <c r="I19" s="14">
        <f>G19*0.3</f>
        <v>16.079999999999998</v>
      </c>
      <c r="J19" s="14">
        <f>G19+H19+I19</f>
        <v>78.792000000000002</v>
      </c>
      <c r="K19" s="14">
        <f>J19*1.1</f>
        <v>86.671200000000013</v>
      </c>
      <c r="L19" s="8"/>
      <c r="M19" s="5" t="s">
        <v>451</v>
      </c>
      <c r="N19" s="8" t="s">
        <v>452</v>
      </c>
      <c r="O19" s="9" t="s">
        <v>450</v>
      </c>
      <c r="P19" s="10">
        <v>45415</v>
      </c>
    </row>
    <row r="20" spans="1:16" ht="330" x14ac:dyDescent="0.2">
      <c r="A20" s="4" t="s">
        <v>78</v>
      </c>
      <c r="B20" s="5" t="s">
        <v>445</v>
      </c>
      <c r="C20" s="5" t="s">
        <v>449</v>
      </c>
      <c r="D20" s="5" t="s">
        <v>126</v>
      </c>
      <c r="E20" s="5" t="s">
        <v>79</v>
      </c>
      <c r="F20" s="6">
        <v>30</v>
      </c>
      <c r="G20" s="7">
        <v>53.6</v>
      </c>
      <c r="H20" s="13">
        <f>G20*0.17</f>
        <v>9.1120000000000001</v>
      </c>
      <c r="I20" s="14">
        <f>G20*0.3</f>
        <v>16.079999999999998</v>
      </c>
      <c r="J20" s="14">
        <f>G20+H20+I20</f>
        <v>78.792000000000002</v>
      </c>
      <c r="K20" s="14">
        <f>J20*1.1</f>
        <v>86.671200000000013</v>
      </c>
      <c r="L20" s="8"/>
      <c r="M20" s="5" t="s">
        <v>446</v>
      </c>
      <c r="N20" s="8" t="s">
        <v>452</v>
      </c>
      <c r="O20" s="9" t="s">
        <v>450</v>
      </c>
      <c r="P20" s="10">
        <v>45415</v>
      </c>
    </row>
    <row r="21" spans="1:16" ht="330" x14ac:dyDescent="0.2">
      <c r="A21" s="4" t="s">
        <v>78</v>
      </c>
      <c r="B21" s="5" t="s">
        <v>445</v>
      </c>
      <c r="C21" s="5" t="s">
        <v>447</v>
      </c>
      <c r="D21" s="5" t="s">
        <v>126</v>
      </c>
      <c r="E21" s="5" t="s">
        <v>79</v>
      </c>
      <c r="F21" s="6">
        <v>30</v>
      </c>
      <c r="G21" s="7">
        <v>37.200000000000003</v>
      </c>
      <c r="H21" s="13">
        <f>G21*0.17</f>
        <v>6.3240000000000007</v>
      </c>
      <c r="I21" s="14">
        <f>G21*0.3</f>
        <v>11.16</v>
      </c>
      <c r="J21" s="14">
        <f>G21+H21+I21</f>
        <v>54.683999999999997</v>
      </c>
      <c r="K21" s="14">
        <f>J21*1.1</f>
        <v>60.1524</v>
      </c>
      <c r="L21" s="8"/>
      <c r="M21" s="5" t="s">
        <v>446</v>
      </c>
      <c r="N21" s="8" t="s">
        <v>452</v>
      </c>
      <c r="O21" s="9" t="s">
        <v>448</v>
      </c>
      <c r="P21" s="10">
        <v>45415</v>
      </c>
    </row>
    <row r="22" spans="1:16" ht="330" x14ac:dyDescent="0.2">
      <c r="A22" s="4" t="s">
        <v>78</v>
      </c>
      <c r="B22" s="5" t="s">
        <v>445</v>
      </c>
      <c r="C22" s="5" t="s">
        <v>447</v>
      </c>
      <c r="D22" s="5" t="s">
        <v>126</v>
      </c>
      <c r="E22" s="5" t="s">
        <v>79</v>
      </c>
      <c r="F22" s="6">
        <v>30</v>
      </c>
      <c r="G22" s="7">
        <v>37.200000000000003</v>
      </c>
      <c r="H22" s="13">
        <f>G22*0.17</f>
        <v>6.3240000000000007</v>
      </c>
      <c r="I22" s="14">
        <f>G22*0.3</f>
        <v>11.16</v>
      </c>
      <c r="J22" s="14">
        <f>G22+H22+I22</f>
        <v>54.683999999999997</v>
      </c>
      <c r="K22" s="14">
        <f>J22*1.1</f>
        <v>60.1524</v>
      </c>
      <c r="L22" s="8"/>
      <c r="M22" s="5" t="s">
        <v>451</v>
      </c>
      <c r="N22" s="8" t="s">
        <v>452</v>
      </c>
      <c r="O22" s="9" t="s">
        <v>448</v>
      </c>
      <c r="P22" s="10">
        <v>45415</v>
      </c>
    </row>
    <row r="23" spans="1:16" ht="225" x14ac:dyDescent="0.2">
      <c r="A23" s="4" t="s">
        <v>87</v>
      </c>
      <c r="B23" s="5" t="s">
        <v>87</v>
      </c>
      <c r="C23" s="5" t="s">
        <v>88</v>
      </c>
      <c r="D23" s="5" t="s">
        <v>45</v>
      </c>
      <c r="E23" s="5" t="s">
        <v>89</v>
      </c>
      <c r="F23" s="6">
        <v>20</v>
      </c>
      <c r="G23" s="7">
        <v>80</v>
      </c>
      <c r="H23" s="13">
        <f>G23*0.17</f>
        <v>13.600000000000001</v>
      </c>
      <c r="I23" s="14">
        <f>G23*0.3</f>
        <v>24</v>
      </c>
      <c r="J23" s="14">
        <f>G23+H23+I23</f>
        <v>117.6</v>
      </c>
      <c r="K23" s="14">
        <f>J23*1.1</f>
        <v>129.36000000000001</v>
      </c>
      <c r="L23" s="8"/>
      <c r="M23" s="5" t="s">
        <v>90</v>
      </c>
      <c r="N23" s="8" t="s">
        <v>91</v>
      </c>
      <c r="O23" s="9" t="s">
        <v>92</v>
      </c>
      <c r="P23" s="10">
        <v>45415</v>
      </c>
    </row>
    <row r="24" spans="1:16" ht="225" x14ac:dyDescent="0.2">
      <c r="A24" s="4" t="s">
        <v>87</v>
      </c>
      <c r="B24" s="5" t="s">
        <v>87</v>
      </c>
      <c r="C24" s="5" t="s">
        <v>93</v>
      </c>
      <c r="D24" s="5" t="s">
        <v>45</v>
      </c>
      <c r="E24" s="5" t="s">
        <v>89</v>
      </c>
      <c r="F24" s="6">
        <v>20</v>
      </c>
      <c r="G24" s="7">
        <v>92.59</v>
      </c>
      <c r="H24" s="13">
        <f>G24*0.17</f>
        <v>15.740300000000001</v>
      </c>
      <c r="I24" s="14">
        <f>G24*0.3</f>
        <v>27.777000000000001</v>
      </c>
      <c r="J24" s="14">
        <f>G24+H24+I24</f>
        <v>136.10730000000001</v>
      </c>
      <c r="K24" s="14">
        <f>J24*1.1</f>
        <v>149.71803000000003</v>
      </c>
      <c r="L24" s="8"/>
      <c r="M24" s="5" t="s">
        <v>90</v>
      </c>
      <c r="N24" s="8" t="s">
        <v>91</v>
      </c>
      <c r="O24" s="9" t="s">
        <v>94</v>
      </c>
      <c r="P24" s="10">
        <v>45415</v>
      </c>
    </row>
    <row r="25" spans="1:16" ht="225" x14ac:dyDescent="0.2">
      <c r="A25" s="4" t="s">
        <v>87</v>
      </c>
      <c r="B25" s="5" t="s">
        <v>553</v>
      </c>
      <c r="C25" s="5" t="s">
        <v>555</v>
      </c>
      <c r="D25" s="5" t="s">
        <v>196</v>
      </c>
      <c r="E25" s="5" t="s">
        <v>89</v>
      </c>
      <c r="F25" s="6">
        <v>20</v>
      </c>
      <c r="G25" s="7">
        <v>160</v>
      </c>
      <c r="H25" s="13">
        <f>G25*0.14</f>
        <v>22.400000000000002</v>
      </c>
      <c r="I25" s="14">
        <f>G25*0.22</f>
        <v>35.200000000000003</v>
      </c>
      <c r="J25" s="14">
        <f>G25+H25+I25</f>
        <v>217.60000000000002</v>
      </c>
      <c r="K25" s="14">
        <f>J25*1.1</f>
        <v>239.36000000000004</v>
      </c>
      <c r="L25" s="8"/>
      <c r="M25" s="5" t="s">
        <v>554</v>
      </c>
      <c r="N25" s="8" t="s">
        <v>91</v>
      </c>
      <c r="O25" s="9" t="s">
        <v>556</v>
      </c>
      <c r="P25" s="10">
        <v>45415</v>
      </c>
    </row>
    <row r="26" spans="1:16" ht="225" x14ac:dyDescent="0.2">
      <c r="A26" s="4" t="s">
        <v>87</v>
      </c>
      <c r="B26" s="5" t="s">
        <v>830</v>
      </c>
      <c r="C26" s="5" t="s">
        <v>833</v>
      </c>
      <c r="D26" s="5" t="s">
        <v>77</v>
      </c>
      <c r="E26" s="5" t="s">
        <v>89</v>
      </c>
      <c r="F26" s="6">
        <v>20</v>
      </c>
      <c r="G26" s="7">
        <v>176.22</v>
      </c>
      <c r="H26" s="13">
        <f>G26*0.14</f>
        <v>24.670800000000003</v>
      </c>
      <c r="I26" s="14">
        <f>G26*0.22</f>
        <v>38.7684</v>
      </c>
      <c r="J26" s="14">
        <f>G26+H26+I26</f>
        <v>239.6592</v>
      </c>
      <c r="K26" s="14">
        <f>J26*1.1</f>
        <v>263.62512000000004</v>
      </c>
      <c r="L26" s="8"/>
      <c r="M26" s="5" t="s">
        <v>832</v>
      </c>
      <c r="N26" s="8" t="s">
        <v>834</v>
      </c>
      <c r="O26" s="9" t="s">
        <v>835</v>
      </c>
      <c r="P26" s="10">
        <v>45415</v>
      </c>
    </row>
    <row r="27" spans="1:16" ht="225" x14ac:dyDescent="0.2">
      <c r="A27" s="4" t="s">
        <v>87</v>
      </c>
      <c r="B27" s="5" t="s">
        <v>830</v>
      </c>
      <c r="C27" s="5" t="s">
        <v>833</v>
      </c>
      <c r="D27" s="5" t="s">
        <v>77</v>
      </c>
      <c r="E27" s="5" t="s">
        <v>89</v>
      </c>
      <c r="F27" s="6">
        <v>40</v>
      </c>
      <c r="G27" s="7">
        <v>352.43</v>
      </c>
      <c r="H27" s="13">
        <f>G27*0.14</f>
        <v>49.340200000000003</v>
      </c>
      <c r="I27" s="14">
        <f>G27*0.22</f>
        <v>77.534599999999998</v>
      </c>
      <c r="J27" s="14">
        <f>G27+H27+I27</f>
        <v>479.3048</v>
      </c>
      <c r="K27" s="14">
        <f>J27*1.1</f>
        <v>527.23527999999999</v>
      </c>
      <c r="L27" s="8"/>
      <c r="M27" s="5" t="s">
        <v>832</v>
      </c>
      <c r="N27" s="8" t="s">
        <v>91</v>
      </c>
      <c r="O27" s="9" t="s">
        <v>844</v>
      </c>
      <c r="P27" s="10">
        <v>45415</v>
      </c>
    </row>
    <row r="28" spans="1:16" ht="240" x14ac:dyDescent="0.2">
      <c r="A28" s="4" t="s">
        <v>87</v>
      </c>
      <c r="B28" s="5" t="s">
        <v>830</v>
      </c>
      <c r="C28" s="5" t="s">
        <v>836</v>
      </c>
      <c r="D28" s="5" t="s">
        <v>77</v>
      </c>
      <c r="E28" s="5" t="s">
        <v>89</v>
      </c>
      <c r="F28" s="6">
        <v>20</v>
      </c>
      <c r="G28" s="7">
        <v>176.22</v>
      </c>
      <c r="H28" s="13">
        <f>G28*0.14</f>
        <v>24.670800000000003</v>
      </c>
      <c r="I28" s="14">
        <f>G28*0.22</f>
        <v>38.7684</v>
      </c>
      <c r="J28" s="14">
        <f>G28+H28+I28</f>
        <v>239.6592</v>
      </c>
      <c r="K28" s="14">
        <f>J28*1.1</f>
        <v>263.62512000000004</v>
      </c>
      <c r="L28" s="8"/>
      <c r="M28" s="5" t="s">
        <v>831</v>
      </c>
      <c r="N28" s="8" t="s">
        <v>91</v>
      </c>
      <c r="O28" s="9" t="s">
        <v>837</v>
      </c>
      <c r="P28" s="10">
        <v>45415</v>
      </c>
    </row>
    <row r="29" spans="1:16" ht="240" x14ac:dyDescent="0.2">
      <c r="A29" s="4" t="s">
        <v>87</v>
      </c>
      <c r="B29" s="5" t="s">
        <v>830</v>
      </c>
      <c r="C29" s="5" t="s">
        <v>836</v>
      </c>
      <c r="D29" s="5" t="s">
        <v>77</v>
      </c>
      <c r="E29" s="5" t="s">
        <v>89</v>
      </c>
      <c r="F29" s="6">
        <v>20</v>
      </c>
      <c r="G29" s="7">
        <v>176.22</v>
      </c>
      <c r="H29" s="13">
        <f>G29*0.14</f>
        <v>24.670800000000003</v>
      </c>
      <c r="I29" s="14">
        <f>G29*0.22</f>
        <v>38.7684</v>
      </c>
      <c r="J29" s="14">
        <f>G29+H29+I29</f>
        <v>239.6592</v>
      </c>
      <c r="K29" s="14">
        <f>J29*1.1</f>
        <v>263.62512000000004</v>
      </c>
      <c r="L29" s="8"/>
      <c r="M29" s="5" t="s">
        <v>832</v>
      </c>
      <c r="N29" s="8" t="s">
        <v>91</v>
      </c>
      <c r="O29" s="9" t="s">
        <v>842</v>
      </c>
      <c r="P29" s="10">
        <v>45415</v>
      </c>
    </row>
    <row r="30" spans="1:16" ht="240" x14ac:dyDescent="0.2">
      <c r="A30" s="4" t="s">
        <v>87</v>
      </c>
      <c r="B30" s="5" t="s">
        <v>830</v>
      </c>
      <c r="C30" s="5" t="s">
        <v>838</v>
      </c>
      <c r="D30" s="5" t="s">
        <v>77</v>
      </c>
      <c r="E30" s="5" t="s">
        <v>89</v>
      </c>
      <c r="F30" s="6">
        <v>30</v>
      </c>
      <c r="G30" s="7">
        <v>264.32</v>
      </c>
      <c r="H30" s="13">
        <f>G30*0.14</f>
        <v>37.004800000000003</v>
      </c>
      <c r="I30" s="14">
        <f>G30*0.22</f>
        <v>58.150399999999998</v>
      </c>
      <c r="J30" s="14">
        <f>G30+H30+I30</f>
        <v>359.47519999999997</v>
      </c>
      <c r="K30" s="14">
        <f>J30*1.1</f>
        <v>395.42272000000003</v>
      </c>
      <c r="L30" s="8"/>
      <c r="M30" s="5" t="s">
        <v>831</v>
      </c>
      <c r="N30" s="8" t="s">
        <v>91</v>
      </c>
      <c r="O30" s="9" t="s">
        <v>839</v>
      </c>
      <c r="P30" s="10">
        <v>45415</v>
      </c>
    </row>
    <row r="31" spans="1:16" ht="240" x14ac:dyDescent="0.2">
      <c r="A31" s="4" t="s">
        <v>87</v>
      </c>
      <c r="B31" s="5" t="s">
        <v>830</v>
      </c>
      <c r="C31" s="5" t="s">
        <v>838</v>
      </c>
      <c r="D31" s="5" t="s">
        <v>77</v>
      </c>
      <c r="E31" s="5" t="s">
        <v>89</v>
      </c>
      <c r="F31" s="6">
        <v>30</v>
      </c>
      <c r="G31" s="7">
        <v>264.32</v>
      </c>
      <c r="H31" s="13">
        <f>G31*0.14</f>
        <v>37.004800000000003</v>
      </c>
      <c r="I31" s="14">
        <f>G31*0.22</f>
        <v>58.150399999999998</v>
      </c>
      <c r="J31" s="14">
        <f>G31+H31+I31</f>
        <v>359.47519999999997</v>
      </c>
      <c r="K31" s="14">
        <f>J31*1.1</f>
        <v>395.42272000000003</v>
      </c>
      <c r="L31" s="8"/>
      <c r="M31" s="5" t="s">
        <v>832</v>
      </c>
      <c r="N31" s="8" t="s">
        <v>91</v>
      </c>
      <c r="O31" s="9" t="s">
        <v>843</v>
      </c>
      <c r="P31" s="10">
        <v>45415</v>
      </c>
    </row>
    <row r="32" spans="1:16" ht="240" x14ac:dyDescent="0.2">
      <c r="A32" s="4" t="s">
        <v>87</v>
      </c>
      <c r="B32" s="5" t="s">
        <v>830</v>
      </c>
      <c r="C32" s="5" t="s">
        <v>840</v>
      </c>
      <c r="D32" s="5" t="s">
        <v>77</v>
      </c>
      <c r="E32" s="5" t="s">
        <v>89</v>
      </c>
      <c r="F32" s="6">
        <v>40</v>
      </c>
      <c r="G32" s="7">
        <v>352.43</v>
      </c>
      <c r="H32" s="13">
        <f>G32*0.14</f>
        <v>49.340200000000003</v>
      </c>
      <c r="I32" s="14">
        <f>G32*0.22</f>
        <v>77.534599999999998</v>
      </c>
      <c r="J32" s="14">
        <f>G32+H32+I32</f>
        <v>479.3048</v>
      </c>
      <c r="K32" s="14">
        <f>J32*1.1</f>
        <v>527.23527999999999</v>
      </c>
      <c r="L32" s="8"/>
      <c r="M32" s="5" t="s">
        <v>831</v>
      </c>
      <c r="N32" s="8" t="s">
        <v>91</v>
      </c>
      <c r="O32" s="9" t="s">
        <v>841</v>
      </c>
      <c r="P32" s="10">
        <v>45415</v>
      </c>
    </row>
    <row r="33" spans="1:16" ht="225" x14ac:dyDescent="0.2">
      <c r="A33" s="4" t="s">
        <v>87</v>
      </c>
      <c r="B33" s="5" t="s">
        <v>626</v>
      </c>
      <c r="C33" s="5" t="s">
        <v>629</v>
      </c>
      <c r="D33" s="5" t="s">
        <v>627</v>
      </c>
      <c r="E33" s="5" t="s">
        <v>89</v>
      </c>
      <c r="F33" s="6">
        <v>20</v>
      </c>
      <c r="G33" s="7">
        <v>160</v>
      </c>
      <c r="H33" s="13">
        <f>G33*0.14</f>
        <v>22.400000000000002</v>
      </c>
      <c r="I33" s="14">
        <f>G33*0.22</f>
        <v>35.200000000000003</v>
      </c>
      <c r="J33" s="14">
        <f>G33+H33+I33</f>
        <v>217.60000000000002</v>
      </c>
      <c r="K33" s="14">
        <f>J33*1.1</f>
        <v>239.36000000000004</v>
      </c>
      <c r="L33" s="8"/>
      <c r="M33" s="5" t="s">
        <v>628</v>
      </c>
      <c r="N33" s="8" t="s">
        <v>91</v>
      </c>
      <c r="O33" s="9" t="s">
        <v>630</v>
      </c>
      <c r="P33" s="10">
        <v>45415</v>
      </c>
    </row>
    <row r="34" spans="1:16" ht="330" x14ac:dyDescent="0.2">
      <c r="A34" s="4" t="s">
        <v>316</v>
      </c>
      <c r="B34" s="5" t="s">
        <v>316</v>
      </c>
      <c r="C34" s="5" t="s">
        <v>518</v>
      </c>
      <c r="D34" s="5" t="s">
        <v>113</v>
      </c>
      <c r="E34" s="5" t="s">
        <v>519</v>
      </c>
      <c r="F34" s="6">
        <v>1</v>
      </c>
      <c r="G34" s="7">
        <v>312.2</v>
      </c>
      <c r="H34" s="13">
        <f>G34*0.14</f>
        <v>43.708000000000006</v>
      </c>
      <c r="I34" s="14">
        <f>G34*0.22</f>
        <v>68.683999999999997</v>
      </c>
      <c r="J34" s="14">
        <f>G34+H34+I34</f>
        <v>424.59199999999998</v>
      </c>
      <c r="K34" s="14">
        <f>J34*1.1</f>
        <v>467.05119999999999</v>
      </c>
      <c r="L34" s="8"/>
      <c r="M34" s="5" t="s">
        <v>520</v>
      </c>
      <c r="N34" s="8" t="s">
        <v>522</v>
      </c>
      <c r="O34" s="9" t="s">
        <v>521</v>
      </c>
      <c r="P34" s="10">
        <v>45418</v>
      </c>
    </row>
    <row r="35" spans="1:16" ht="210" x14ac:dyDescent="0.2">
      <c r="A35" s="4" t="s">
        <v>147</v>
      </c>
      <c r="B35" s="5" t="s">
        <v>697</v>
      </c>
      <c r="C35" s="5" t="s">
        <v>702</v>
      </c>
      <c r="D35" s="5" t="s">
        <v>97</v>
      </c>
      <c r="E35" s="5" t="s">
        <v>149</v>
      </c>
      <c r="F35" s="6">
        <v>28</v>
      </c>
      <c r="G35" s="7">
        <v>94.65</v>
      </c>
      <c r="H35" s="13">
        <f>G35*0.17</f>
        <v>16.090500000000002</v>
      </c>
      <c r="I35" s="14">
        <f>G35*0.3</f>
        <v>28.395</v>
      </c>
      <c r="J35" s="14">
        <f>G35+H35+I35</f>
        <v>139.13550000000001</v>
      </c>
      <c r="K35" s="14">
        <f>J35*1.1</f>
        <v>153.04905000000002</v>
      </c>
      <c r="L35" s="8"/>
      <c r="M35" s="5" t="s">
        <v>699</v>
      </c>
      <c r="N35" s="8" t="s">
        <v>700</v>
      </c>
      <c r="O35" s="9" t="s">
        <v>703</v>
      </c>
      <c r="P35" s="10">
        <v>45420</v>
      </c>
    </row>
    <row r="36" spans="1:16" ht="210" x14ac:dyDescent="0.2">
      <c r="A36" s="4" t="s">
        <v>147</v>
      </c>
      <c r="B36" s="5" t="s">
        <v>697</v>
      </c>
      <c r="C36" s="5" t="s">
        <v>698</v>
      </c>
      <c r="D36" s="5" t="s">
        <v>97</v>
      </c>
      <c r="E36" s="5" t="s">
        <v>149</v>
      </c>
      <c r="F36" s="6">
        <v>56</v>
      </c>
      <c r="G36" s="7">
        <v>183.04</v>
      </c>
      <c r="H36" s="13">
        <f>G36*0.14</f>
        <v>25.625600000000002</v>
      </c>
      <c r="I36" s="14">
        <f>G36*0.22</f>
        <v>40.268799999999999</v>
      </c>
      <c r="J36" s="14">
        <f>G36+H36+I36</f>
        <v>248.93439999999998</v>
      </c>
      <c r="K36" s="14">
        <f>J36*1.1</f>
        <v>273.82783999999998</v>
      </c>
      <c r="L36" s="8"/>
      <c r="M36" s="5" t="s">
        <v>699</v>
      </c>
      <c r="N36" s="8" t="s">
        <v>700</v>
      </c>
      <c r="O36" s="9" t="s">
        <v>701</v>
      </c>
      <c r="P36" s="10">
        <v>45420</v>
      </c>
    </row>
    <row r="37" spans="1:16" ht="225" x14ac:dyDescent="0.2">
      <c r="A37" s="4" t="s">
        <v>147</v>
      </c>
      <c r="B37" s="5" t="s">
        <v>645</v>
      </c>
      <c r="C37" s="5" t="s">
        <v>647</v>
      </c>
      <c r="D37" s="5" t="s">
        <v>150</v>
      </c>
      <c r="E37" s="5" t="s">
        <v>149</v>
      </c>
      <c r="F37" s="6">
        <v>30</v>
      </c>
      <c r="G37" s="7">
        <v>123.89</v>
      </c>
      <c r="H37" s="13">
        <f>G37*0.14</f>
        <v>17.344600000000003</v>
      </c>
      <c r="I37" s="14">
        <f>G37*0.22</f>
        <v>27.255800000000001</v>
      </c>
      <c r="J37" s="14">
        <f>G37+H37+I37</f>
        <v>168.49039999999999</v>
      </c>
      <c r="K37" s="14">
        <f>J37*1.1</f>
        <v>185.33944</v>
      </c>
      <c r="L37" s="8"/>
      <c r="M37" s="5" t="s">
        <v>648</v>
      </c>
      <c r="N37" s="8" t="s">
        <v>649</v>
      </c>
      <c r="O37" s="9" t="s">
        <v>326</v>
      </c>
      <c r="P37" s="10">
        <v>45420</v>
      </c>
    </row>
    <row r="38" spans="1:16" ht="225" x14ac:dyDescent="0.2">
      <c r="A38" s="4" t="s">
        <v>147</v>
      </c>
      <c r="B38" s="5" t="s">
        <v>645</v>
      </c>
      <c r="C38" s="5" t="s">
        <v>647</v>
      </c>
      <c r="D38" s="5" t="s">
        <v>148</v>
      </c>
      <c r="E38" s="5" t="s">
        <v>149</v>
      </c>
      <c r="F38" s="6">
        <v>30</v>
      </c>
      <c r="G38" s="7">
        <v>123.89</v>
      </c>
      <c r="H38" s="13">
        <f>G38*0.14</f>
        <v>17.344600000000003</v>
      </c>
      <c r="I38" s="14">
        <f>G38*0.22</f>
        <v>27.255800000000001</v>
      </c>
      <c r="J38" s="14">
        <f>G38+H38+I38</f>
        <v>168.49039999999999</v>
      </c>
      <c r="K38" s="14">
        <f>J38*1.1</f>
        <v>185.33944</v>
      </c>
      <c r="L38" s="8"/>
      <c r="M38" s="5" t="s">
        <v>648</v>
      </c>
      <c r="N38" s="8" t="s">
        <v>649</v>
      </c>
      <c r="O38" s="9" t="s">
        <v>325</v>
      </c>
      <c r="P38" s="10">
        <v>45420</v>
      </c>
    </row>
    <row r="39" spans="1:16" ht="225" x14ac:dyDescent="0.2">
      <c r="A39" s="4" t="s">
        <v>147</v>
      </c>
      <c r="B39" s="5" t="s">
        <v>645</v>
      </c>
      <c r="C39" s="5" t="s">
        <v>650</v>
      </c>
      <c r="D39" s="5" t="s">
        <v>148</v>
      </c>
      <c r="E39" s="5" t="s">
        <v>149</v>
      </c>
      <c r="F39" s="6">
        <v>60</v>
      </c>
      <c r="G39" s="7">
        <v>244.68</v>
      </c>
      <c r="H39" s="13">
        <f>G39*0.14</f>
        <v>34.255200000000002</v>
      </c>
      <c r="I39" s="14">
        <f>G39*0.22</f>
        <v>53.829599999999999</v>
      </c>
      <c r="J39" s="14">
        <f>G39+H39+I39</f>
        <v>332.76480000000004</v>
      </c>
      <c r="K39" s="14">
        <f>J39*1.1</f>
        <v>366.04128000000009</v>
      </c>
      <c r="L39" s="8"/>
      <c r="M39" s="5" t="s">
        <v>648</v>
      </c>
      <c r="N39" s="8" t="s">
        <v>649</v>
      </c>
      <c r="O39" s="9" t="s">
        <v>646</v>
      </c>
      <c r="P39" s="10">
        <v>45420</v>
      </c>
    </row>
    <row r="40" spans="1:16" ht="180" x14ac:dyDescent="0.2">
      <c r="A40" s="4" t="s">
        <v>340</v>
      </c>
      <c r="B40" s="5" t="s">
        <v>705</v>
      </c>
      <c r="C40" s="5" t="s">
        <v>706</v>
      </c>
      <c r="D40" s="5" t="s">
        <v>46</v>
      </c>
      <c r="E40" s="5" t="s">
        <v>420</v>
      </c>
      <c r="F40" s="6">
        <v>50</v>
      </c>
      <c r="G40" s="7">
        <v>76.52</v>
      </c>
      <c r="H40" s="13">
        <f>G40*0.17</f>
        <v>13.0084</v>
      </c>
      <c r="I40" s="14">
        <f>G40*0.3</f>
        <v>22.956</v>
      </c>
      <c r="J40" s="14">
        <f>G40+H40+I40</f>
        <v>112.48439999999999</v>
      </c>
      <c r="K40" s="14">
        <f>J40*1.1</f>
        <v>123.73284000000001</v>
      </c>
      <c r="L40" s="8"/>
      <c r="M40" s="5" t="s">
        <v>506</v>
      </c>
      <c r="N40" s="8" t="s">
        <v>110</v>
      </c>
      <c r="O40" s="9" t="s">
        <v>707</v>
      </c>
      <c r="P40" s="10">
        <v>45414</v>
      </c>
    </row>
    <row r="41" spans="1:16" ht="180" x14ac:dyDescent="0.2">
      <c r="A41" s="4" t="s">
        <v>340</v>
      </c>
      <c r="B41" s="5" t="s">
        <v>705</v>
      </c>
      <c r="C41" s="5" t="s">
        <v>708</v>
      </c>
      <c r="D41" s="5" t="s">
        <v>46</v>
      </c>
      <c r="E41" s="5" t="s">
        <v>420</v>
      </c>
      <c r="F41" s="6">
        <v>50</v>
      </c>
      <c r="G41" s="7">
        <v>98.19</v>
      </c>
      <c r="H41" s="13">
        <f>G41*0.17</f>
        <v>16.692299999999999</v>
      </c>
      <c r="I41" s="14">
        <f>G41*0.3</f>
        <v>29.456999999999997</v>
      </c>
      <c r="J41" s="14">
        <f>G41+H41+I41</f>
        <v>144.33930000000001</v>
      </c>
      <c r="K41" s="14">
        <f>J41*1.1</f>
        <v>158.77323000000001</v>
      </c>
      <c r="L41" s="8"/>
      <c r="M41" s="5" t="s">
        <v>506</v>
      </c>
      <c r="N41" s="8" t="s">
        <v>110</v>
      </c>
      <c r="O41" s="9" t="s">
        <v>709</v>
      </c>
      <c r="P41" s="10">
        <v>45414</v>
      </c>
    </row>
    <row r="42" spans="1:16" ht="330" x14ac:dyDescent="0.2">
      <c r="A42" s="4" t="s">
        <v>547</v>
      </c>
      <c r="B42" s="5" t="s">
        <v>687</v>
      </c>
      <c r="C42" s="5" t="s">
        <v>552</v>
      </c>
      <c r="D42" s="5" t="s">
        <v>234</v>
      </c>
      <c r="E42" s="5" t="s">
        <v>548</v>
      </c>
      <c r="F42" s="6">
        <v>5</v>
      </c>
      <c r="G42" s="7">
        <v>937.8</v>
      </c>
      <c r="H42" s="13">
        <f>G42*0.1</f>
        <v>93.78</v>
      </c>
      <c r="I42" s="14">
        <f>G42*0.15</f>
        <v>140.66999999999999</v>
      </c>
      <c r="J42" s="14">
        <f>G42+H42+I42</f>
        <v>1172.25</v>
      </c>
      <c r="K42" s="14">
        <f>J42*1.1</f>
        <v>1289.4750000000001</v>
      </c>
      <c r="L42" s="8"/>
      <c r="M42" s="5" t="s">
        <v>690</v>
      </c>
      <c r="N42" s="8" t="s">
        <v>691</v>
      </c>
      <c r="O42" s="9" t="s">
        <v>550</v>
      </c>
      <c r="P42" s="10">
        <v>45420</v>
      </c>
    </row>
    <row r="43" spans="1:16" ht="240" x14ac:dyDescent="0.2">
      <c r="A43" s="4" t="s">
        <v>547</v>
      </c>
      <c r="B43" s="5" t="s">
        <v>687</v>
      </c>
      <c r="C43" s="5" t="s">
        <v>688</v>
      </c>
      <c r="D43" s="5" t="s">
        <v>234</v>
      </c>
      <c r="E43" s="5" t="s">
        <v>548</v>
      </c>
      <c r="F43" s="6">
        <v>5</v>
      </c>
      <c r="G43" s="7">
        <v>937.8</v>
      </c>
      <c r="H43" s="13">
        <f>G43*0.1</f>
        <v>93.78</v>
      </c>
      <c r="I43" s="14">
        <f>G43*0.15</f>
        <v>140.66999999999999</v>
      </c>
      <c r="J43" s="14">
        <f>G43+H43+I43</f>
        <v>1172.25</v>
      </c>
      <c r="K43" s="14">
        <f>J43*1.1</f>
        <v>1289.4750000000001</v>
      </c>
      <c r="L43" s="8"/>
      <c r="M43" s="5" t="s">
        <v>690</v>
      </c>
      <c r="N43" s="8" t="s">
        <v>691</v>
      </c>
      <c r="O43" s="9" t="s">
        <v>689</v>
      </c>
      <c r="P43" s="10">
        <v>45420</v>
      </c>
    </row>
    <row r="44" spans="1:16" ht="240" x14ac:dyDescent="0.2">
      <c r="A44" s="4" t="s">
        <v>547</v>
      </c>
      <c r="B44" s="5" t="s">
        <v>687</v>
      </c>
      <c r="C44" s="5" t="s">
        <v>551</v>
      </c>
      <c r="D44" s="5" t="s">
        <v>234</v>
      </c>
      <c r="E44" s="5" t="s">
        <v>548</v>
      </c>
      <c r="F44" s="6">
        <v>1</v>
      </c>
      <c r="G44" s="7">
        <v>199</v>
      </c>
      <c r="H44" s="13">
        <f>G44*0.14</f>
        <v>27.860000000000003</v>
      </c>
      <c r="I44" s="14">
        <f>G44*0.22</f>
        <v>43.78</v>
      </c>
      <c r="J44" s="14">
        <f>G44+H44+I44</f>
        <v>270.64</v>
      </c>
      <c r="K44" s="14">
        <f>J44*1.1</f>
        <v>297.70400000000001</v>
      </c>
      <c r="L44" s="8"/>
      <c r="M44" s="5" t="s">
        <v>690</v>
      </c>
      <c r="N44" s="8" t="s">
        <v>691</v>
      </c>
      <c r="O44" s="9" t="s">
        <v>549</v>
      </c>
      <c r="P44" s="10">
        <v>45420</v>
      </c>
    </row>
    <row r="45" spans="1:16" ht="210" x14ac:dyDescent="0.2">
      <c r="A45" s="4" t="s">
        <v>344</v>
      </c>
      <c r="B45" s="5" t="s">
        <v>742</v>
      </c>
      <c r="C45" s="5" t="s">
        <v>346</v>
      </c>
      <c r="D45" s="5" t="s">
        <v>114</v>
      </c>
      <c r="E45" s="5" t="s">
        <v>345</v>
      </c>
      <c r="F45" s="6">
        <v>5</v>
      </c>
      <c r="G45" s="7">
        <v>17159.349999999999</v>
      </c>
      <c r="H45" s="13">
        <f>G45*0.1</f>
        <v>1715.9349999999999</v>
      </c>
      <c r="I45" s="14">
        <f>G45*0.15</f>
        <v>2573.9024999999997</v>
      </c>
      <c r="J45" s="14">
        <f>G45+H45+I45</f>
        <v>21449.1875</v>
      </c>
      <c r="K45" s="14">
        <f>J45*1.1</f>
        <v>23594.106250000001</v>
      </c>
      <c r="L45" s="8"/>
      <c r="M45" s="5" t="s">
        <v>743</v>
      </c>
      <c r="N45" s="8" t="s">
        <v>746</v>
      </c>
      <c r="O45" s="9" t="s">
        <v>749</v>
      </c>
      <c r="P45" s="10">
        <v>45419</v>
      </c>
    </row>
    <row r="46" spans="1:16" ht="195" x14ac:dyDescent="0.2">
      <c r="A46" s="4" t="s">
        <v>344</v>
      </c>
      <c r="B46" s="5" t="s">
        <v>742</v>
      </c>
      <c r="C46" s="5" t="s">
        <v>745</v>
      </c>
      <c r="D46" s="5" t="s">
        <v>114</v>
      </c>
      <c r="E46" s="5" t="s">
        <v>345</v>
      </c>
      <c r="F46" s="6">
        <v>5</v>
      </c>
      <c r="G46" s="7">
        <v>5719.75</v>
      </c>
      <c r="H46" s="13">
        <f>G46*0.1</f>
        <v>571.97500000000002</v>
      </c>
      <c r="I46" s="14">
        <f>G46*0.15</f>
        <v>857.96249999999998</v>
      </c>
      <c r="J46" s="14">
        <f>G46+H46+I46</f>
        <v>7149.6875</v>
      </c>
      <c r="K46" s="14">
        <f>J46*1.1</f>
        <v>7864.6562500000009</v>
      </c>
      <c r="L46" s="8"/>
      <c r="M46" s="5" t="s">
        <v>743</v>
      </c>
      <c r="N46" s="8" t="s">
        <v>746</v>
      </c>
      <c r="O46" s="9" t="s">
        <v>747</v>
      </c>
      <c r="P46" s="10">
        <v>45419</v>
      </c>
    </row>
    <row r="47" spans="1:16" ht="210" x14ac:dyDescent="0.2">
      <c r="A47" s="4" t="s">
        <v>344</v>
      </c>
      <c r="B47" s="5" t="s">
        <v>742</v>
      </c>
      <c r="C47" s="5" t="s">
        <v>744</v>
      </c>
      <c r="D47" s="5" t="s">
        <v>114</v>
      </c>
      <c r="E47" s="5" t="s">
        <v>345</v>
      </c>
      <c r="F47" s="6">
        <v>5</v>
      </c>
      <c r="G47" s="7">
        <v>8579.6299999999992</v>
      </c>
      <c r="H47" s="13">
        <f>G47*0.1</f>
        <v>857.96299999999997</v>
      </c>
      <c r="I47" s="14">
        <f>G47*0.15</f>
        <v>1286.9444999999998</v>
      </c>
      <c r="J47" s="14">
        <f>G47+H47+I47</f>
        <v>10724.537499999999</v>
      </c>
      <c r="K47" s="14">
        <f>J47*1.1</f>
        <v>11796.991249999999</v>
      </c>
      <c r="L47" s="8"/>
      <c r="M47" s="5" t="s">
        <v>743</v>
      </c>
      <c r="N47" s="8" t="s">
        <v>746</v>
      </c>
      <c r="O47" s="9" t="s">
        <v>748</v>
      </c>
      <c r="P47" s="10">
        <v>45419</v>
      </c>
    </row>
    <row r="48" spans="1:16" ht="210" x14ac:dyDescent="0.2">
      <c r="A48" s="4" t="s">
        <v>197</v>
      </c>
      <c r="B48" s="5" t="s">
        <v>774</v>
      </c>
      <c r="C48" s="5" t="s">
        <v>315</v>
      </c>
      <c r="D48" s="5" t="s">
        <v>114</v>
      </c>
      <c r="E48" s="5" t="s">
        <v>198</v>
      </c>
      <c r="F48" s="6">
        <v>1</v>
      </c>
      <c r="G48" s="7">
        <v>695.75</v>
      </c>
      <c r="H48" s="13">
        <f>G48*0.1</f>
        <v>69.575000000000003</v>
      </c>
      <c r="I48" s="14">
        <f>G48*0.15</f>
        <v>104.3625</v>
      </c>
      <c r="J48" s="14">
        <f>G48+H48+I48</f>
        <v>869.6875</v>
      </c>
      <c r="K48" s="14">
        <f>J48*1.1</f>
        <v>956.65625000000011</v>
      </c>
      <c r="L48" s="8"/>
      <c r="M48" s="5" t="s">
        <v>775</v>
      </c>
      <c r="N48" s="8" t="s">
        <v>746</v>
      </c>
      <c r="O48" s="9" t="s">
        <v>776</v>
      </c>
      <c r="P48" s="10">
        <v>45419</v>
      </c>
    </row>
    <row r="49" spans="1:16" ht="210" x14ac:dyDescent="0.2">
      <c r="A49" s="4" t="s">
        <v>197</v>
      </c>
      <c r="B49" s="5" t="s">
        <v>774</v>
      </c>
      <c r="C49" s="5" t="s">
        <v>471</v>
      </c>
      <c r="D49" s="5" t="s">
        <v>114</v>
      </c>
      <c r="E49" s="5" t="s">
        <v>198</v>
      </c>
      <c r="F49" s="6">
        <v>10</v>
      </c>
      <c r="G49" s="7">
        <v>6957.5</v>
      </c>
      <c r="H49" s="13">
        <f>G49*0.1</f>
        <v>695.75</v>
      </c>
      <c r="I49" s="14">
        <f>G49*0.15</f>
        <v>1043.625</v>
      </c>
      <c r="J49" s="14">
        <f>G49+H49+I49</f>
        <v>8696.875</v>
      </c>
      <c r="K49" s="14">
        <f>J49*1.1</f>
        <v>9566.5625</v>
      </c>
      <c r="L49" s="8"/>
      <c r="M49" s="5" t="s">
        <v>775</v>
      </c>
      <c r="N49" s="8" t="s">
        <v>746</v>
      </c>
      <c r="O49" s="9" t="s">
        <v>779</v>
      </c>
      <c r="P49" s="10">
        <v>45419</v>
      </c>
    </row>
    <row r="50" spans="1:16" ht="210" x14ac:dyDescent="0.2">
      <c r="A50" s="4" t="s">
        <v>197</v>
      </c>
      <c r="B50" s="5" t="s">
        <v>774</v>
      </c>
      <c r="C50" s="5" t="s">
        <v>314</v>
      </c>
      <c r="D50" s="5" t="s">
        <v>114</v>
      </c>
      <c r="E50" s="5" t="s">
        <v>198</v>
      </c>
      <c r="F50" s="6">
        <v>1</v>
      </c>
      <c r="G50" s="7">
        <v>1043.6300000000001</v>
      </c>
      <c r="H50" s="13">
        <f>G50*0.1</f>
        <v>104.36300000000001</v>
      </c>
      <c r="I50" s="14">
        <f>G50*0.15</f>
        <v>156.5445</v>
      </c>
      <c r="J50" s="14">
        <f>G50+H50+I50</f>
        <v>1304.5375000000001</v>
      </c>
      <c r="K50" s="14">
        <f>J50*1.1</f>
        <v>1434.9912500000003</v>
      </c>
      <c r="L50" s="8"/>
      <c r="M50" s="5" t="s">
        <v>775</v>
      </c>
      <c r="N50" s="8" t="s">
        <v>746</v>
      </c>
      <c r="O50" s="9" t="s">
        <v>777</v>
      </c>
      <c r="P50" s="10">
        <v>45419</v>
      </c>
    </row>
    <row r="51" spans="1:16" ht="210" x14ac:dyDescent="0.2">
      <c r="A51" s="4" t="s">
        <v>197</v>
      </c>
      <c r="B51" s="5" t="s">
        <v>774</v>
      </c>
      <c r="C51" s="5" t="s">
        <v>472</v>
      </c>
      <c r="D51" s="5" t="s">
        <v>114</v>
      </c>
      <c r="E51" s="5" t="s">
        <v>198</v>
      </c>
      <c r="F51" s="6">
        <v>10</v>
      </c>
      <c r="G51" s="7">
        <v>10436.27</v>
      </c>
      <c r="H51" s="13">
        <f>G51*0.1</f>
        <v>1043.6270000000002</v>
      </c>
      <c r="I51" s="14">
        <f>G51*0.15</f>
        <v>1565.4404999999999</v>
      </c>
      <c r="J51" s="14">
        <f>G51+H51+I51</f>
        <v>13045.337500000001</v>
      </c>
      <c r="K51" s="14">
        <f>J51*1.1</f>
        <v>14349.871250000002</v>
      </c>
      <c r="L51" s="8"/>
      <c r="M51" s="5" t="s">
        <v>775</v>
      </c>
      <c r="N51" s="8" t="s">
        <v>746</v>
      </c>
      <c r="O51" s="9" t="s">
        <v>780</v>
      </c>
      <c r="P51" s="10">
        <v>45419</v>
      </c>
    </row>
    <row r="52" spans="1:16" ht="210" x14ac:dyDescent="0.2">
      <c r="A52" s="4" t="s">
        <v>197</v>
      </c>
      <c r="B52" s="5" t="s">
        <v>774</v>
      </c>
      <c r="C52" s="5" t="s">
        <v>313</v>
      </c>
      <c r="D52" s="5" t="s">
        <v>114</v>
      </c>
      <c r="E52" s="5" t="s">
        <v>198</v>
      </c>
      <c r="F52" s="6">
        <v>1</v>
      </c>
      <c r="G52" s="7">
        <v>1220.33</v>
      </c>
      <c r="H52" s="13">
        <f>G52*0.1</f>
        <v>122.033</v>
      </c>
      <c r="I52" s="14">
        <f>G52*0.15</f>
        <v>183.04949999999999</v>
      </c>
      <c r="J52" s="14">
        <f>G52+H52+I52</f>
        <v>1525.4124999999999</v>
      </c>
      <c r="K52" s="14">
        <f>J52*1.1</f>
        <v>1677.9537500000001</v>
      </c>
      <c r="L52" s="8"/>
      <c r="M52" s="5" t="s">
        <v>775</v>
      </c>
      <c r="N52" s="8" t="s">
        <v>746</v>
      </c>
      <c r="O52" s="9" t="s">
        <v>778</v>
      </c>
      <c r="P52" s="10">
        <v>45419</v>
      </c>
    </row>
    <row r="53" spans="1:16" ht="210" x14ac:dyDescent="0.2">
      <c r="A53" s="4" t="s">
        <v>197</v>
      </c>
      <c r="B53" s="5" t="s">
        <v>774</v>
      </c>
      <c r="C53" s="5" t="s">
        <v>473</v>
      </c>
      <c r="D53" s="5" t="s">
        <v>114</v>
      </c>
      <c r="E53" s="5" t="s">
        <v>198</v>
      </c>
      <c r="F53" s="6">
        <v>10</v>
      </c>
      <c r="G53" s="7">
        <v>12203.3</v>
      </c>
      <c r="H53" s="13">
        <f>G53*0.1</f>
        <v>1220.33</v>
      </c>
      <c r="I53" s="14">
        <f>G53*0.15</f>
        <v>1830.4949999999999</v>
      </c>
      <c r="J53" s="14">
        <f>G53+H53+I53</f>
        <v>15254.125</v>
      </c>
      <c r="K53" s="14">
        <f>J53*1.1</f>
        <v>16779.537500000002</v>
      </c>
      <c r="L53" s="8"/>
      <c r="M53" s="5" t="s">
        <v>775</v>
      </c>
      <c r="N53" s="8" t="s">
        <v>746</v>
      </c>
      <c r="O53" s="9" t="s">
        <v>781</v>
      </c>
      <c r="P53" s="10">
        <v>45419</v>
      </c>
    </row>
    <row r="54" spans="1:16" ht="255" x14ac:dyDescent="0.2">
      <c r="A54" s="4" t="s">
        <v>101</v>
      </c>
      <c r="B54" s="5" t="s">
        <v>101</v>
      </c>
      <c r="C54" s="5" t="s">
        <v>102</v>
      </c>
      <c r="D54" s="5" t="s">
        <v>46</v>
      </c>
      <c r="E54" s="5" t="s">
        <v>108</v>
      </c>
      <c r="F54" s="6">
        <v>50</v>
      </c>
      <c r="G54" s="7">
        <v>27.41</v>
      </c>
      <c r="H54" s="13">
        <f>G54*0.17</f>
        <v>4.6597</v>
      </c>
      <c r="I54" s="14">
        <f>G54*0.3</f>
        <v>8.222999999999999</v>
      </c>
      <c r="J54" s="14">
        <f>G54+H54+I54</f>
        <v>40.292699999999996</v>
      </c>
      <c r="K54" s="14">
        <f>J54*1.1</f>
        <v>44.32197</v>
      </c>
      <c r="L54" s="8"/>
      <c r="M54" s="5" t="s">
        <v>109</v>
      </c>
      <c r="N54" s="8" t="s">
        <v>110</v>
      </c>
      <c r="O54" s="9" t="s">
        <v>103</v>
      </c>
      <c r="P54" s="10">
        <v>45414</v>
      </c>
    </row>
    <row r="55" spans="1:16" ht="255" x14ac:dyDescent="0.2">
      <c r="A55" s="4" t="s">
        <v>101</v>
      </c>
      <c r="B55" s="5" t="s">
        <v>101</v>
      </c>
      <c r="C55" s="5" t="s">
        <v>104</v>
      </c>
      <c r="D55" s="5" t="s">
        <v>46</v>
      </c>
      <c r="E55" s="5" t="s">
        <v>108</v>
      </c>
      <c r="F55" s="6">
        <v>50</v>
      </c>
      <c r="G55" s="7">
        <v>27.41</v>
      </c>
      <c r="H55" s="13">
        <f>G55*0.17</f>
        <v>4.6597</v>
      </c>
      <c r="I55" s="14">
        <f>G55*0.3</f>
        <v>8.222999999999999</v>
      </c>
      <c r="J55" s="14">
        <f>G55+H55+I55</f>
        <v>40.292699999999996</v>
      </c>
      <c r="K55" s="14">
        <f>J55*1.1</f>
        <v>44.32197</v>
      </c>
      <c r="L55" s="8"/>
      <c r="M55" s="5" t="s">
        <v>109</v>
      </c>
      <c r="N55" s="8" t="s">
        <v>110</v>
      </c>
      <c r="O55" s="9" t="s">
        <v>105</v>
      </c>
      <c r="P55" s="10">
        <v>45414</v>
      </c>
    </row>
    <row r="56" spans="1:16" ht="255" x14ac:dyDescent="0.2">
      <c r="A56" s="4" t="s">
        <v>101</v>
      </c>
      <c r="B56" s="5" t="s">
        <v>101</v>
      </c>
      <c r="C56" s="5" t="s">
        <v>106</v>
      </c>
      <c r="D56" s="5" t="s">
        <v>46</v>
      </c>
      <c r="E56" s="5" t="s">
        <v>108</v>
      </c>
      <c r="F56" s="6">
        <v>100</v>
      </c>
      <c r="G56" s="7">
        <v>52.77</v>
      </c>
      <c r="H56" s="13">
        <f>G56*0.17</f>
        <v>8.9709000000000003</v>
      </c>
      <c r="I56" s="14">
        <f>G56*0.3</f>
        <v>15.831</v>
      </c>
      <c r="J56" s="14">
        <f>G56+H56+I56</f>
        <v>77.571899999999999</v>
      </c>
      <c r="K56" s="14">
        <f>J56*1.1</f>
        <v>85.329090000000008</v>
      </c>
      <c r="L56" s="8"/>
      <c r="M56" s="5" t="s">
        <v>109</v>
      </c>
      <c r="N56" s="8" t="s">
        <v>110</v>
      </c>
      <c r="O56" s="9" t="s">
        <v>107</v>
      </c>
      <c r="P56" s="10">
        <v>45414</v>
      </c>
    </row>
    <row r="57" spans="1:16" ht="285" x14ac:dyDescent="0.2">
      <c r="A57" s="4" t="s">
        <v>507</v>
      </c>
      <c r="B57" s="5" t="s">
        <v>931</v>
      </c>
      <c r="C57" s="5" t="s">
        <v>406</v>
      </c>
      <c r="D57" s="5" t="s">
        <v>918</v>
      </c>
      <c r="E57" s="5" t="s">
        <v>508</v>
      </c>
      <c r="F57" s="6">
        <v>10</v>
      </c>
      <c r="G57" s="7">
        <v>563.77</v>
      </c>
      <c r="H57" s="13">
        <f>G57*0.1</f>
        <v>56.377000000000002</v>
      </c>
      <c r="I57" s="14">
        <f>G57*0.15</f>
        <v>84.5655</v>
      </c>
      <c r="J57" s="14">
        <f>G57+H57+I57</f>
        <v>704.71249999999998</v>
      </c>
      <c r="K57" s="14">
        <f>J57*1.1</f>
        <v>775.18375000000003</v>
      </c>
      <c r="L57" s="8"/>
      <c r="M57" s="5" t="s">
        <v>933</v>
      </c>
      <c r="N57" s="8" t="s">
        <v>934</v>
      </c>
      <c r="O57" s="9" t="s">
        <v>941</v>
      </c>
      <c r="P57" s="10">
        <v>45419</v>
      </c>
    </row>
    <row r="58" spans="1:16" ht="285" x14ac:dyDescent="0.2">
      <c r="A58" s="4" t="s">
        <v>507</v>
      </c>
      <c r="B58" s="5" t="s">
        <v>931</v>
      </c>
      <c r="C58" s="5" t="s">
        <v>357</v>
      </c>
      <c r="D58" s="5" t="s">
        <v>918</v>
      </c>
      <c r="E58" s="5" t="s">
        <v>508</v>
      </c>
      <c r="F58" s="6">
        <v>20</v>
      </c>
      <c r="G58" s="7">
        <v>1127.54</v>
      </c>
      <c r="H58" s="13">
        <f>G58*0.1</f>
        <v>112.754</v>
      </c>
      <c r="I58" s="14">
        <f>G58*0.15</f>
        <v>169.131</v>
      </c>
      <c r="J58" s="14">
        <f>G58+H58+I58</f>
        <v>1409.425</v>
      </c>
      <c r="K58" s="14">
        <f>J58*1.1</f>
        <v>1550.3675000000001</v>
      </c>
      <c r="L58" s="8"/>
      <c r="M58" s="5" t="s">
        <v>933</v>
      </c>
      <c r="N58" s="8" t="s">
        <v>934</v>
      </c>
      <c r="O58" s="9" t="s">
        <v>942</v>
      </c>
      <c r="P58" s="10">
        <v>45419</v>
      </c>
    </row>
    <row r="59" spans="1:16" ht="285" x14ac:dyDescent="0.2">
      <c r="A59" s="4" t="s">
        <v>507</v>
      </c>
      <c r="B59" s="5" t="s">
        <v>931</v>
      </c>
      <c r="C59" s="5" t="s">
        <v>407</v>
      </c>
      <c r="D59" s="5" t="s">
        <v>918</v>
      </c>
      <c r="E59" s="5" t="s">
        <v>508</v>
      </c>
      <c r="F59" s="6">
        <v>30</v>
      </c>
      <c r="G59" s="7">
        <v>1691.31</v>
      </c>
      <c r="H59" s="13">
        <f>G59*0.1</f>
        <v>169.131</v>
      </c>
      <c r="I59" s="14">
        <f>G59*0.15</f>
        <v>253.69649999999999</v>
      </c>
      <c r="J59" s="14">
        <f>G59+H59+I59</f>
        <v>2114.1374999999998</v>
      </c>
      <c r="K59" s="14">
        <f>J59*1.1</f>
        <v>2325.55125</v>
      </c>
      <c r="L59" s="8"/>
      <c r="M59" s="5" t="s">
        <v>933</v>
      </c>
      <c r="N59" s="8" t="s">
        <v>934</v>
      </c>
      <c r="O59" s="9" t="s">
        <v>943</v>
      </c>
      <c r="P59" s="10">
        <v>45419</v>
      </c>
    </row>
    <row r="60" spans="1:16" ht="225" x14ac:dyDescent="0.2">
      <c r="A60" s="4" t="s">
        <v>507</v>
      </c>
      <c r="B60" s="5" t="s">
        <v>931</v>
      </c>
      <c r="C60" s="5" t="s">
        <v>408</v>
      </c>
      <c r="D60" s="5" t="s">
        <v>918</v>
      </c>
      <c r="E60" s="5" t="s">
        <v>508</v>
      </c>
      <c r="F60" s="6">
        <v>30</v>
      </c>
      <c r="G60" s="7">
        <v>1691.31</v>
      </c>
      <c r="H60" s="13">
        <f>G60*0.1</f>
        <v>169.131</v>
      </c>
      <c r="I60" s="14">
        <f>G60*0.15</f>
        <v>253.69649999999999</v>
      </c>
      <c r="J60" s="14">
        <f>G60+H60+I60</f>
        <v>2114.1374999999998</v>
      </c>
      <c r="K60" s="14">
        <f>J60*1.1</f>
        <v>2325.55125</v>
      </c>
      <c r="L60" s="8"/>
      <c r="M60" s="5" t="s">
        <v>933</v>
      </c>
      <c r="N60" s="8" t="s">
        <v>934</v>
      </c>
      <c r="O60" s="9" t="s">
        <v>944</v>
      </c>
      <c r="P60" s="10">
        <v>45419</v>
      </c>
    </row>
    <row r="61" spans="1:16" ht="225" x14ac:dyDescent="0.2">
      <c r="A61" s="4" t="s">
        <v>507</v>
      </c>
      <c r="B61" s="5" t="s">
        <v>931</v>
      </c>
      <c r="C61" s="5" t="s">
        <v>409</v>
      </c>
      <c r="D61" s="5" t="s">
        <v>918</v>
      </c>
      <c r="E61" s="5" t="s">
        <v>508</v>
      </c>
      <c r="F61" s="6">
        <v>60</v>
      </c>
      <c r="G61" s="7">
        <v>3382.61</v>
      </c>
      <c r="H61" s="13">
        <f>G61*0.1</f>
        <v>338.26100000000002</v>
      </c>
      <c r="I61" s="14">
        <f>G61*0.15</f>
        <v>507.39150000000001</v>
      </c>
      <c r="J61" s="14">
        <f>G61+H61+I61</f>
        <v>4228.2624999999998</v>
      </c>
      <c r="K61" s="14">
        <f>J61*1.1</f>
        <v>4651.0887499999999</v>
      </c>
      <c r="L61" s="8"/>
      <c r="M61" s="5" t="s">
        <v>933</v>
      </c>
      <c r="N61" s="8" t="s">
        <v>934</v>
      </c>
      <c r="O61" s="9" t="s">
        <v>945</v>
      </c>
      <c r="P61" s="10">
        <v>45419</v>
      </c>
    </row>
    <row r="62" spans="1:16" ht="225" x14ac:dyDescent="0.2">
      <c r="A62" s="4" t="s">
        <v>507</v>
      </c>
      <c r="B62" s="5" t="s">
        <v>931</v>
      </c>
      <c r="C62" s="5" t="s">
        <v>717</v>
      </c>
      <c r="D62" s="5" t="s">
        <v>918</v>
      </c>
      <c r="E62" s="5" t="s">
        <v>508</v>
      </c>
      <c r="F62" s="6">
        <v>90</v>
      </c>
      <c r="G62" s="7">
        <v>5073.8999999999996</v>
      </c>
      <c r="H62" s="13">
        <f>G62*0.1</f>
        <v>507.39</v>
      </c>
      <c r="I62" s="14">
        <f>G62*0.15</f>
        <v>761.08499999999992</v>
      </c>
      <c r="J62" s="14">
        <f>G62+H62+I62</f>
        <v>6342.375</v>
      </c>
      <c r="K62" s="14">
        <f>J62*1.1</f>
        <v>6976.6125000000002</v>
      </c>
      <c r="L62" s="8"/>
      <c r="M62" s="5" t="s">
        <v>933</v>
      </c>
      <c r="N62" s="8" t="s">
        <v>934</v>
      </c>
      <c r="O62" s="9" t="s">
        <v>946</v>
      </c>
      <c r="P62" s="10">
        <v>45419</v>
      </c>
    </row>
    <row r="63" spans="1:16" ht="270" x14ac:dyDescent="0.2">
      <c r="A63" s="4" t="s">
        <v>507</v>
      </c>
      <c r="B63" s="5" t="s">
        <v>931</v>
      </c>
      <c r="C63" s="5" t="s">
        <v>932</v>
      </c>
      <c r="D63" s="5" t="s">
        <v>918</v>
      </c>
      <c r="E63" s="5" t="s">
        <v>508</v>
      </c>
      <c r="F63" s="6">
        <v>10</v>
      </c>
      <c r="G63" s="7">
        <v>265.3</v>
      </c>
      <c r="H63" s="13">
        <f>G63*0.14</f>
        <v>37.142000000000003</v>
      </c>
      <c r="I63" s="14">
        <f>G63*0.22</f>
        <v>58.366</v>
      </c>
      <c r="J63" s="14">
        <f>G63+H63+I63</f>
        <v>360.80799999999999</v>
      </c>
      <c r="K63" s="14">
        <f>J63*1.1</f>
        <v>396.8888</v>
      </c>
      <c r="L63" s="8"/>
      <c r="M63" s="5" t="s">
        <v>933</v>
      </c>
      <c r="N63" s="8" t="s">
        <v>934</v>
      </c>
      <c r="O63" s="9" t="s">
        <v>935</v>
      </c>
      <c r="P63" s="10">
        <v>45419</v>
      </c>
    </row>
    <row r="64" spans="1:16" ht="270" x14ac:dyDescent="0.2">
      <c r="A64" s="4" t="s">
        <v>507</v>
      </c>
      <c r="B64" s="5" t="s">
        <v>931</v>
      </c>
      <c r="C64" s="5" t="s">
        <v>919</v>
      </c>
      <c r="D64" s="5" t="s">
        <v>918</v>
      </c>
      <c r="E64" s="5" t="s">
        <v>508</v>
      </c>
      <c r="F64" s="6">
        <v>20</v>
      </c>
      <c r="G64" s="7">
        <v>530.6</v>
      </c>
      <c r="H64" s="13">
        <f>G64*0.1</f>
        <v>53.06</v>
      </c>
      <c r="I64" s="14">
        <f>G64*0.15</f>
        <v>79.59</v>
      </c>
      <c r="J64" s="14">
        <f>G64+H64+I64</f>
        <v>663.25000000000011</v>
      </c>
      <c r="K64" s="14">
        <f>J64*1.1</f>
        <v>729.57500000000016</v>
      </c>
      <c r="L64" s="8"/>
      <c r="M64" s="5" t="s">
        <v>933</v>
      </c>
      <c r="N64" s="8" t="s">
        <v>934</v>
      </c>
      <c r="O64" s="9" t="s">
        <v>936</v>
      </c>
      <c r="P64" s="10">
        <v>45419</v>
      </c>
    </row>
    <row r="65" spans="1:16" ht="270" x14ac:dyDescent="0.2">
      <c r="A65" s="4" t="s">
        <v>507</v>
      </c>
      <c r="B65" s="5" t="s">
        <v>931</v>
      </c>
      <c r="C65" s="5" t="s">
        <v>560</v>
      </c>
      <c r="D65" s="5" t="s">
        <v>918</v>
      </c>
      <c r="E65" s="5" t="s">
        <v>508</v>
      </c>
      <c r="F65" s="6">
        <v>30</v>
      </c>
      <c r="G65" s="7">
        <v>795.91</v>
      </c>
      <c r="H65" s="13">
        <f>G65*0.1</f>
        <v>79.591000000000008</v>
      </c>
      <c r="I65" s="14">
        <f>G65*0.15</f>
        <v>119.38649999999998</v>
      </c>
      <c r="J65" s="14">
        <f>G65+H65+I65</f>
        <v>994.88749999999993</v>
      </c>
      <c r="K65" s="14">
        <f>J65*1.1</f>
        <v>1094.37625</v>
      </c>
      <c r="L65" s="8"/>
      <c r="M65" s="5" t="s">
        <v>933</v>
      </c>
      <c r="N65" s="8" t="s">
        <v>934</v>
      </c>
      <c r="O65" s="9" t="s">
        <v>937</v>
      </c>
      <c r="P65" s="10">
        <v>45419</v>
      </c>
    </row>
    <row r="66" spans="1:16" ht="210" x14ac:dyDescent="0.2">
      <c r="A66" s="4" t="s">
        <v>507</v>
      </c>
      <c r="B66" s="5" t="s">
        <v>931</v>
      </c>
      <c r="C66" s="5" t="s">
        <v>580</v>
      </c>
      <c r="D66" s="5" t="s">
        <v>918</v>
      </c>
      <c r="E66" s="5" t="s">
        <v>508</v>
      </c>
      <c r="F66" s="6">
        <v>30</v>
      </c>
      <c r="G66" s="7">
        <v>795.91</v>
      </c>
      <c r="H66" s="13">
        <f>G66*0.1</f>
        <v>79.591000000000008</v>
      </c>
      <c r="I66" s="14">
        <f>G66*0.15</f>
        <v>119.38649999999998</v>
      </c>
      <c r="J66" s="14">
        <f>G66+H66+I66</f>
        <v>994.88749999999993</v>
      </c>
      <c r="K66" s="14">
        <f>J66*1.1</f>
        <v>1094.37625</v>
      </c>
      <c r="L66" s="8"/>
      <c r="M66" s="5" t="s">
        <v>933</v>
      </c>
      <c r="N66" s="8" t="s">
        <v>934</v>
      </c>
      <c r="O66" s="9" t="s">
        <v>938</v>
      </c>
      <c r="P66" s="10">
        <v>45419</v>
      </c>
    </row>
    <row r="67" spans="1:16" ht="210" x14ac:dyDescent="0.2">
      <c r="A67" s="4" t="s">
        <v>507</v>
      </c>
      <c r="B67" s="5" t="s">
        <v>931</v>
      </c>
      <c r="C67" s="5" t="s">
        <v>581</v>
      </c>
      <c r="D67" s="5" t="s">
        <v>918</v>
      </c>
      <c r="E67" s="5" t="s">
        <v>508</v>
      </c>
      <c r="F67" s="6">
        <v>60</v>
      </c>
      <c r="G67" s="7">
        <v>1591.81</v>
      </c>
      <c r="H67" s="13">
        <f>G67*0.1</f>
        <v>159.18100000000001</v>
      </c>
      <c r="I67" s="14">
        <f>G67*0.15</f>
        <v>238.77149999999997</v>
      </c>
      <c r="J67" s="14">
        <f>G67+H67+I67</f>
        <v>1989.7625</v>
      </c>
      <c r="K67" s="14">
        <f>J67*1.1</f>
        <v>2188.7387500000004</v>
      </c>
      <c r="L67" s="8"/>
      <c r="M67" s="5" t="s">
        <v>933</v>
      </c>
      <c r="N67" s="8" t="s">
        <v>934</v>
      </c>
      <c r="O67" s="9" t="s">
        <v>939</v>
      </c>
      <c r="P67" s="10">
        <v>45419</v>
      </c>
    </row>
    <row r="68" spans="1:16" ht="210" x14ac:dyDescent="0.2">
      <c r="A68" s="4" t="s">
        <v>507</v>
      </c>
      <c r="B68" s="5" t="s">
        <v>931</v>
      </c>
      <c r="C68" s="5" t="s">
        <v>582</v>
      </c>
      <c r="D68" s="5" t="s">
        <v>918</v>
      </c>
      <c r="E68" s="5" t="s">
        <v>508</v>
      </c>
      <c r="F68" s="6">
        <v>90</v>
      </c>
      <c r="G68" s="7">
        <v>2387.7199999999998</v>
      </c>
      <c r="H68" s="13">
        <f>G68*0.1</f>
        <v>238.77199999999999</v>
      </c>
      <c r="I68" s="14">
        <f>G68*0.15</f>
        <v>358.15799999999996</v>
      </c>
      <c r="J68" s="14">
        <f>G68+H68+I68</f>
        <v>2984.6499999999996</v>
      </c>
      <c r="K68" s="14">
        <f>J68*1.1</f>
        <v>3283.1149999999998</v>
      </c>
      <c r="L68" s="8"/>
      <c r="M68" s="5" t="s">
        <v>933</v>
      </c>
      <c r="N68" s="8" t="s">
        <v>934</v>
      </c>
      <c r="O68" s="9" t="s">
        <v>940</v>
      </c>
      <c r="P68" s="10">
        <v>45419</v>
      </c>
    </row>
    <row r="69" spans="1:16" ht="195" x14ac:dyDescent="0.2">
      <c r="A69" s="4" t="s">
        <v>139</v>
      </c>
      <c r="B69" s="5" t="s">
        <v>679</v>
      </c>
      <c r="C69" s="5" t="s">
        <v>455</v>
      </c>
      <c r="D69" s="5" t="s">
        <v>126</v>
      </c>
      <c r="E69" s="5" t="s">
        <v>140</v>
      </c>
      <c r="F69" s="6">
        <v>30</v>
      </c>
      <c r="G69" s="7">
        <v>152.4</v>
      </c>
      <c r="H69" s="13">
        <f>G69*0.14</f>
        <v>21.336000000000002</v>
      </c>
      <c r="I69" s="14">
        <f>G69*0.22</f>
        <v>33.527999999999999</v>
      </c>
      <c r="J69" s="14">
        <f>G69+H69+I69</f>
        <v>207.26400000000001</v>
      </c>
      <c r="K69" s="14">
        <f>J69*1.1</f>
        <v>227.99040000000002</v>
      </c>
      <c r="L69" s="8"/>
      <c r="M69" s="5" t="s">
        <v>680</v>
      </c>
      <c r="N69" s="8" t="s">
        <v>682</v>
      </c>
      <c r="O69" s="9" t="s">
        <v>681</v>
      </c>
      <c r="P69" s="10">
        <v>45419</v>
      </c>
    </row>
    <row r="70" spans="1:16" ht="195" x14ac:dyDescent="0.2">
      <c r="A70" s="4" t="s">
        <v>139</v>
      </c>
      <c r="B70" s="5" t="s">
        <v>679</v>
      </c>
      <c r="C70" s="5" t="s">
        <v>465</v>
      </c>
      <c r="D70" s="5" t="s">
        <v>126</v>
      </c>
      <c r="E70" s="5" t="s">
        <v>140</v>
      </c>
      <c r="F70" s="6">
        <v>30</v>
      </c>
      <c r="G70" s="7">
        <v>234.2</v>
      </c>
      <c r="H70" s="13">
        <f>G70*0.14</f>
        <v>32.788000000000004</v>
      </c>
      <c r="I70" s="14">
        <f>G70*0.22</f>
        <v>51.524000000000001</v>
      </c>
      <c r="J70" s="14">
        <f>G70+H70+I70</f>
        <v>318.512</v>
      </c>
      <c r="K70" s="14">
        <f>J70*1.1</f>
        <v>350.36320000000001</v>
      </c>
      <c r="L70" s="8"/>
      <c r="M70" s="5" t="s">
        <v>680</v>
      </c>
      <c r="N70" s="8" t="s">
        <v>682</v>
      </c>
      <c r="O70" s="9" t="s">
        <v>559</v>
      </c>
      <c r="P70" s="10">
        <v>45419</v>
      </c>
    </row>
    <row r="71" spans="1:16" ht="195" x14ac:dyDescent="0.2">
      <c r="A71" s="4" t="s">
        <v>139</v>
      </c>
      <c r="B71" s="5" t="s">
        <v>679</v>
      </c>
      <c r="C71" s="5" t="s">
        <v>465</v>
      </c>
      <c r="D71" s="5" t="s">
        <v>126</v>
      </c>
      <c r="E71" s="5" t="s">
        <v>140</v>
      </c>
      <c r="F71" s="6">
        <v>30</v>
      </c>
      <c r="G71" s="7">
        <v>234.2</v>
      </c>
      <c r="H71" s="13">
        <f>G71*0.14</f>
        <v>32.788000000000004</v>
      </c>
      <c r="I71" s="14">
        <f>G71*0.22</f>
        <v>51.524000000000001</v>
      </c>
      <c r="J71" s="14">
        <f>G71+H71+I71</f>
        <v>318.512</v>
      </c>
      <c r="K71" s="14">
        <f>J71*1.1</f>
        <v>350.36320000000001</v>
      </c>
      <c r="L71" s="8"/>
      <c r="M71" s="5" t="s">
        <v>558</v>
      </c>
      <c r="N71" s="8" t="s">
        <v>682</v>
      </c>
      <c r="O71" s="9" t="s">
        <v>559</v>
      </c>
      <c r="P71" s="10">
        <v>45419</v>
      </c>
    </row>
    <row r="72" spans="1:16" ht="180" x14ac:dyDescent="0.2">
      <c r="A72" s="4" t="s">
        <v>139</v>
      </c>
      <c r="B72" s="5" t="s">
        <v>724</v>
      </c>
      <c r="C72" s="5" t="s">
        <v>455</v>
      </c>
      <c r="D72" s="5" t="s">
        <v>46</v>
      </c>
      <c r="E72" s="5" t="s">
        <v>140</v>
      </c>
      <c r="F72" s="6">
        <v>30</v>
      </c>
      <c r="G72" s="7">
        <v>130.06</v>
      </c>
      <c r="H72" s="13">
        <f>G72*0.14</f>
        <v>18.208400000000001</v>
      </c>
      <c r="I72" s="14">
        <f>G72*0.22</f>
        <v>28.613199999999999</v>
      </c>
      <c r="J72" s="14">
        <f>G72+H72+I72</f>
        <v>176.88160000000002</v>
      </c>
      <c r="K72" s="14">
        <f>J72*1.1</f>
        <v>194.56976000000003</v>
      </c>
      <c r="L72" s="8"/>
      <c r="M72" s="5" t="s">
        <v>460</v>
      </c>
      <c r="N72" s="8" t="s">
        <v>110</v>
      </c>
      <c r="O72" s="9" t="s">
        <v>462</v>
      </c>
      <c r="P72" s="10">
        <v>45414</v>
      </c>
    </row>
    <row r="73" spans="1:16" ht="180" x14ac:dyDescent="0.2">
      <c r="A73" s="4" t="s">
        <v>139</v>
      </c>
      <c r="B73" s="5" t="s">
        <v>724</v>
      </c>
      <c r="C73" s="5" t="s">
        <v>459</v>
      </c>
      <c r="D73" s="5" t="s">
        <v>46</v>
      </c>
      <c r="E73" s="5" t="s">
        <v>140</v>
      </c>
      <c r="F73" s="6">
        <v>30</v>
      </c>
      <c r="G73" s="7">
        <v>130.06</v>
      </c>
      <c r="H73" s="13">
        <f>G73*0.14</f>
        <v>18.208400000000001</v>
      </c>
      <c r="I73" s="14">
        <f>G73*0.22</f>
        <v>28.613199999999999</v>
      </c>
      <c r="J73" s="14">
        <f>G73+H73+I73</f>
        <v>176.88160000000002</v>
      </c>
      <c r="K73" s="14">
        <f>J73*1.1</f>
        <v>194.56976000000003</v>
      </c>
      <c r="L73" s="8"/>
      <c r="M73" s="5" t="s">
        <v>460</v>
      </c>
      <c r="N73" s="8" t="s">
        <v>110</v>
      </c>
      <c r="O73" s="9" t="s">
        <v>461</v>
      </c>
      <c r="P73" s="10">
        <v>45414</v>
      </c>
    </row>
    <row r="74" spans="1:16" ht="180" x14ac:dyDescent="0.2">
      <c r="A74" s="4" t="s">
        <v>139</v>
      </c>
      <c r="B74" s="5" t="s">
        <v>724</v>
      </c>
      <c r="C74" s="5" t="s">
        <v>557</v>
      </c>
      <c r="D74" s="5" t="s">
        <v>46</v>
      </c>
      <c r="E74" s="5" t="s">
        <v>140</v>
      </c>
      <c r="F74" s="6">
        <v>30</v>
      </c>
      <c r="G74" s="7">
        <v>208.1</v>
      </c>
      <c r="H74" s="13">
        <f>G74*0.14</f>
        <v>29.134</v>
      </c>
      <c r="I74" s="14">
        <f>G74*0.22</f>
        <v>45.781999999999996</v>
      </c>
      <c r="J74" s="14">
        <f>G74+H74+I74</f>
        <v>283.01599999999996</v>
      </c>
      <c r="K74" s="14">
        <f>J74*1.1</f>
        <v>311.31759999999997</v>
      </c>
      <c r="L74" s="8"/>
      <c r="M74" s="5" t="s">
        <v>460</v>
      </c>
      <c r="N74" s="8" t="s">
        <v>110</v>
      </c>
      <c r="O74" s="9" t="s">
        <v>466</v>
      </c>
      <c r="P74" s="10">
        <v>45414</v>
      </c>
    </row>
    <row r="75" spans="1:16" ht="180" x14ac:dyDescent="0.2">
      <c r="A75" s="4" t="s">
        <v>139</v>
      </c>
      <c r="B75" s="5" t="s">
        <v>724</v>
      </c>
      <c r="C75" s="5" t="s">
        <v>463</v>
      </c>
      <c r="D75" s="5" t="s">
        <v>46</v>
      </c>
      <c r="E75" s="5" t="s">
        <v>140</v>
      </c>
      <c r="F75" s="6">
        <v>30</v>
      </c>
      <c r="G75" s="7">
        <v>208.1</v>
      </c>
      <c r="H75" s="13">
        <f>G75*0.14</f>
        <v>29.134</v>
      </c>
      <c r="I75" s="14">
        <f>G75*0.22</f>
        <v>45.781999999999996</v>
      </c>
      <c r="J75" s="14">
        <f>G75+H75+I75</f>
        <v>283.01599999999996</v>
      </c>
      <c r="K75" s="14">
        <f>J75*1.1</f>
        <v>311.31759999999997</v>
      </c>
      <c r="L75" s="8"/>
      <c r="M75" s="5" t="s">
        <v>460</v>
      </c>
      <c r="N75" s="8" t="s">
        <v>110</v>
      </c>
      <c r="O75" s="9" t="s">
        <v>464</v>
      </c>
      <c r="P75" s="10">
        <v>45414</v>
      </c>
    </row>
    <row r="76" spans="1:16" ht="165" x14ac:dyDescent="0.2">
      <c r="A76" s="4" t="s">
        <v>27</v>
      </c>
      <c r="B76" s="5" t="s">
        <v>27</v>
      </c>
      <c r="C76" s="5" t="s">
        <v>159</v>
      </c>
      <c r="D76" s="5" t="s">
        <v>42</v>
      </c>
      <c r="E76" s="5" t="s">
        <v>28</v>
      </c>
      <c r="F76" s="6">
        <v>10</v>
      </c>
      <c r="G76" s="7">
        <v>86.64</v>
      </c>
      <c r="H76" s="13">
        <f>G76*0.17</f>
        <v>14.728800000000001</v>
      </c>
      <c r="I76" s="14">
        <f>G76*0.3</f>
        <v>25.992000000000001</v>
      </c>
      <c r="J76" s="14">
        <f>G76+H76+I76</f>
        <v>127.36080000000001</v>
      </c>
      <c r="K76" s="14">
        <f>J76*1.1</f>
        <v>140.09688000000003</v>
      </c>
      <c r="L76" s="8"/>
      <c r="M76" s="5" t="s">
        <v>358</v>
      </c>
      <c r="N76" s="8" t="s">
        <v>359</v>
      </c>
      <c r="O76" s="9" t="s">
        <v>360</v>
      </c>
      <c r="P76" s="10">
        <v>45414</v>
      </c>
    </row>
    <row r="77" spans="1:16" ht="165" x14ac:dyDescent="0.2">
      <c r="A77" s="4" t="s">
        <v>27</v>
      </c>
      <c r="B77" s="5" t="s">
        <v>27</v>
      </c>
      <c r="C77" s="5" t="s">
        <v>158</v>
      </c>
      <c r="D77" s="5" t="s">
        <v>42</v>
      </c>
      <c r="E77" s="5" t="s">
        <v>28</v>
      </c>
      <c r="F77" s="6">
        <v>10</v>
      </c>
      <c r="G77" s="7">
        <v>86.64</v>
      </c>
      <c r="H77" s="13">
        <f>G77*0.17</f>
        <v>14.728800000000001</v>
      </c>
      <c r="I77" s="14">
        <f>G77*0.3</f>
        <v>25.992000000000001</v>
      </c>
      <c r="J77" s="14">
        <f>G77+H77+I77</f>
        <v>127.36080000000001</v>
      </c>
      <c r="K77" s="14">
        <f>J77*1.1</f>
        <v>140.09688000000003</v>
      </c>
      <c r="L77" s="8"/>
      <c r="M77" s="5" t="s">
        <v>358</v>
      </c>
      <c r="N77" s="8" t="s">
        <v>359</v>
      </c>
      <c r="O77" s="9" t="s">
        <v>361</v>
      </c>
      <c r="P77" s="10">
        <v>45414</v>
      </c>
    </row>
    <row r="78" spans="1:16" ht="180" x14ac:dyDescent="0.2">
      <c r="A78" s="4" t="s">
        <v>27</v>
      </c>
      <c r="B78" s="5" t="s">
        <v>683</v>
      </c>
      <c r="C78" s="5" t="s">
        <v>684</v>
      </c>
      <c r="D78" s="5" t="s">
        <v>302</v>
      </c>
      <c r="E78" s="5" t="s">
        <v>28</v>
      </c>
      <c r="F78" s="6">
        <v>20</v>
      </c>
      <c r="G78" s="7">
        <v>30.88</v>
      </c>
      <c r="H78" s="13">
        <f>G78*0.17</f>
        <v>5.2496</v>
      </c>
      <c r="I78" s="14">
        <f>G78*0.3</f>
        <v>9.2639999999999993</v>
      </c>
      <c r="J78" s="14">
        <f>G78+H78+I78</f>
        <v>45.393599999999992</v>
      </c>
      <c r="K78" s="14">
        <f>J78*1.1</f>
        <v>49.932959999999994</v>
      </c>
      <c r="L78" s="8"/>
      <c r="M78" s="5" t="s">
        <v>338</v>
      </c>
      <c r="N78" s="8" t="s">
        <v>685</v>
      </c>
      <c r="O78" s="9" t="s">
        <v>686</v>
      </c>
      <c r="P78" s="10">
        <v>45418</v>
      </c>
    </row>
    <row r="79" spans="1:16" ht="210" x14ac:dyDescent="0.2">
      <c r="A79" s="4" t="s">
        <v>15</v>
      </c>
      <c r="B79" s="5" t="s">
        <v>384</v>
      </c>
      <c r="C79" s="5" t="s">
        <v>385</v>
      </c>
      <c r="D79" s="5" t="s">
        <v>317</v>
      </c>
      <c r="E79" s="5" t="s">
        <v>17</v>
      </c>
      <c r="F79" s="6">
        <v>56</v>
      </c>
      <c r="G79" s="7">
        <v>1113.77</v>
      </c>
      <c r="H79" s="13">
        <f>G79*0.1</f>
        <v>111.37700000000001</v>
      </c>
      <c r="I79" s="14">
        <f>G79*0.15</f>
        <v>167.06549999999999</v>
      </c>
      <c r="J79" s="14">
        <f>G79+H79+I79</f>
        <v>1392.2124999999999</v>
      </c>
      <c r="K79" s="14">
        <f>J79*1.1</f>
        <v>1531.4337499999999</v>
      </c>
      <c r="L79" s="8"/>
      <c r="M79" s="5" t="s">
        <v>386</v>
      </c>
      <c r="N79" s="8" t="s">
        <v>387</v>
      </c>
      <c r="O79" s="9" t="s">
        <v>388</v>
      </c>
      <c r="P79" s="10">
        <v>45419</v>
      </c>
    </row>
    <row r="80" spans="1:16" ht="225" x14ac:dyDescent="0.2">
      <c r="A80" s="4" t="s">
        <v>15</v>
      </c>
      <c r="B80" s="5" t="s">
        <v>384</v>
      </c>
      <c r="C80" s="5" t="s">
        <v>389</v>
      </c>
      <c r="D80" s="5" t="s">
        <v>317</v>
      </c>
      <c r="E80" s="5" t="s">
        <v>17</v>
      </c>
      <c r="F80" s="6">
        <v>56</v>
      </c>
      <c r="G80" s="7">
        <v>1124.33</v>
      </c>
      <c r="H80" s="13">
        <f>G80*0.1</f>
        <v>112.43299999999999</v>
      </c>
      <c r="I80" s="14">
        <f>G80*0.15</f>
        <v>168.64949999999999</v>
      </c>
      <c r="J80" s="14">
        <f>G80+H80+I80</f>
        <v>1405.4124999999999</v>
      </c>
      <c r="K80" s="14">
        <f>J80*1.1</f>
        <v>1545.9537500000001</v>
      </c>
      <c r="L80" s="8"/>
      <c r="M80" s="5" t="s">
        <v>386</v>
      </c>
      <c r="N80" s="8" t="s">
        <v>387</v>
      </c>
      <c r="O80" s="9" t="s">
        <v>390</v>
      </c>
      <c r="P80" s="10">
        <v>45419</v>
      </c>
    </row>
    <row r="81" spans="1:16" ht="375" x14ac:dyDescent="0.2">
      <c r="A81" s="4" t="s">
        <v>12</v>
      </c>
      <c r="B81" s="5" t="s">
        <v>584</v>
      </c>
      <c r="C81" s="5" t="s">
        <v>123</v>
      </c>
      <c r="D81" s="5" t="s">
        <v>583</v>
      </c>
      <c r="E81" s="5" t="s">
        <v>13</v>
      </c>
      <c r="F81" s="6">
        <v>30</v>
      </c>
      <c r="G81" s="7">
        <v>80.41</v>
      </c>
      <c r="H81" s="13">
        <f>G81*0.17</f>
        <v>13.669700000000001</v>
      </c>
      <c r="I81" s="14">
        <f>G81*0.3</f>
        <v>24.122999999999998</v>
      </c>
      <c r="J81" s="14">
        <f>G81+H81+I81</f>
        <v>118.20269999999999</v>
      </c>
      <c r="K81" s="14">
        <f>J81*1.1</f>
        <v>130.02297000000002</v>
      </c>
      <c r="L81" s="8"/>
      <c r="M81" s="5" t="s">
        <v>585</v>
      </c>
      <c r="N81" s="8" t="s">
        <v>586</v>
      </c>
      <c r="O81" s="9" t="s">
        <v>587</v>
      </c>
      <c r="P81" s="10">
        <v>45419</v>
      </c>
    </row>
    <row r="82" spans="1:16" ht="375" x14ac:dyDescent="0.2">
      <c r="A82" s="4" t="s">
        <v>12</v>
      </c>
      <c r="B82" s="5" t="s">
        <v>584</v>
      </c>
      <c r="C82" s="5" t="s">
        <v>588</v>
      </c>
      <c r="D82" s="5" t="s">
        <v>583</v>
      </c>
      <c r="E82" s="5" t="s">
        <v>13</v>
      </c>
      <c r="F82" s="6">
        <v>60</v>
      </c>
      <c r="G82" s="7">
        <v>158.63</v>
      </c>
      <c r="H82" s="13">
        <f>G82*0.14</f>
        <v>22.208200000000001</v>
      </c>
      <c r="I82" s="14">
        <f>G82*0.22</f>
        <v>34.898600000000002</v>
      </c>
      <c r="J82" s="14">
        <f>G82+H82+I82</f>
        <v>215.73680000000002</v>
      </c>
      <c r="K82" s="14">
        <f>J82*1.1</f>
        <v>237.31048000000004</v>
      </c>
      <c r="L82" s="8"/>
      <c r="M82" s="5" t="s">
        <v>585</v>
      </c>
      <c r="N82" s="8" t="s">
        <v>586</v>
      </c>
      <c r="O82" s="9" t="s">
        <v>589</v>
      </c>
      <c r="P82" s="10">
        <v>45419</v>
      </c>
    </row>
    <row r="83" spans="1:16" ht="240" x14ac:dyDescent="0.2">
      <c r="A83" s="4" t="s">
        <v>43</v>
      </c>
      <c r="B83" s="5" t="s">
        <v>659</v>
      </c>
      <c r="C83" s="5" t="s">
        <v>661</v>
      </c>
      <c r="D83" s="5" t="s">
        <v>380</v>
      </c>
      <c r="E83" s="5" t="s">
        <v>44</v>
      </c>
      <c r="F83" s="6">
        <v>5</v>
      </c>
      <c r="G83" s="7">
        <v>1355</v>
      </c>
      <c r="H83" s="13">
        <f>G83*0.1</f>
        <v>135.5</v>
      </c>
      <c r="I83" s="14">
        <f>G83*0.15</f>
        <v>203.25</v>
      </c>
      <c r="J83" s="14">
        <f>G83+H83+I83</f>
        <v>1693.75</v>
      </c>
      <c r="K83" s="14">
        <f>J83*1.1</f>
        <v>1863.1250000000002</v>
      </c>
      <c r="L83" s="8"/>
      <c r="M83" s="5" t="s">
        <v>660</v>
      </c>
      <c r="N83" s="8" t="s">
        <v>662</v>
      </c>
      <c r="O83" s="9" t="s">
        <v>663</v>
      </c>
      <c r="P83" s="10">
        <v>45425</v>
      </c>
    </row>
    <row r="84" spans="1:16" ht="240" x14ac:dyDescent="0.2">
      <c r="A84" s="4" t="s">
        <v>418</v>
      </c>
      <c r="B84" s="5" t="s">
        <v>616</v>
      </c>
      <c r="C84" s="5" t="s">
        <v>617</v>
      </c>
      <c r="D84" s="5" t="s">
        <v>324</v>
      </c>
      <c r="E84" s="5" t="s">
        <v>474</v>
      </c>
      <c r="F84" s="6">
        <v>1</v>
      </c>
      <c r="G84" s="7">
        <v>225.19</v>
      </c>
      <c r="H84" s="13">
        <f>G84*0.14</f>
        <v>31.526600000000002</v>
      </c>
      <c r="I84" s="14">
        <f>G84*0.22</f>
        <v>49.541800000000002</v>
      </c>
      <c r="J84" s="14">
        <f>G84+H84+I84</f>
        <v>306.25839999999999</v>
      </c>
      <c r="K84" s="14">
        <f>J84*1.1</f>
        <v>336.88424000000003</v>
      </c>
      <c r="L84" s="8"/>
      <c r="M84" s="5" t="s">
        <v>618</v>
      </c>
      <c r="N84" s="8" t="s">
        <v>619</v>
      </c>
      <c r="O84" s="9" t="s">
        <v>620</v>
      </c>
      <c r="P84" s="10">
        <v>45420</v>
      </c>
    </row>
    <row r="85" spans="1:16" ht="240" x14ac:dyDescent="0.2">
      <c r="A85" s="4" t="s">
        <v>362</v>
      </c>
      <c r="B85" s="5" t="s">
        <v>725</v>
      </c>
      <c r="C85" s="5" t="s">
        <v>728</v>
      </c>
      <c r="D85" s="5" t="s">
        <v>114</v>
      </c>
      <c r="E85" s="5" t="s">
        <v>363</v>
      </c>
      <c r="F85" s="6">
        <v>1</v>
      </c>
      <c r="G85" s="7">
        <v>2607.5</v>
      </c>
      <c r="H85" s="13">
        <f>G85*0.1</f>
        <v>260.75</v>
      </c>
      <c r="I85" s="14">
        <f>G85*0.15</f>
        <v>391.125</v>
      </c>
      <c r="J85" s="14">
        <f>G85+H85+I85</f>
        <v>3259.375</v>
      </c>
      <c r="K85" s="14">
        <f>J85*1.1</f>
        <v>3585.3125000000005</v>
      </c>
      <c r="L85" s="8"/>
      <c r="M85" s="5" t="s">
        <v>732</v>
      </c>
      <c r="N85" s="8" t="s">
        <v>733</v>
      </c>
      <c r="O85" s="9" t="s">
        <v>738</v>
      </c>
      <c r="P85" s="10">
        <v>45419</v>
      </c>
    </row>
    <row r="86" spans="1:16" ht="240" x14ac:dyDescent="0.2">
      <c r="A86" s="4" t="s">
        <v>362</v>
      </c>
      <c r="B86" s="5" t="s">
        <v>725</v>
      </c>
      <c r="C86" s="5" t="s">
        <v>726</v>
      </c>
      <c r="D86" s="5" t="s">
        <v>114</v>
      </c>
      <c r="E86" s="5" t="s">
        <v>363</v>
      </c>
      <c r="F86" s="6">
        <v>10</v>
      </c>
      <c r="G86" s="7">
        <v>5505.8</v>
      </c>
      <c r="H86" s="13">
        <f>G86*0.1</f>
        <v>550.58000000000004</v>
      </c>
      <c r="I86" s="14">
        <f>G86*0.15</f>
        <v>825.87</v>
      </c>
      <c r="J86" s="14">
        <f>G86+H86+I86</f>
        <v>6882.25</v>
      </c>
      <c r="K86" s="14">
        <f>J86*1.1</f>
        <v>7570.4750000000004</v>
      </c>
      <c r="L86" s="8"/>
      <c r="M86" s="5" t="s">
        <v>732</v>
      </c>
      <c r="N86" s="8" t="s">
        <v>733</v>
      </c>
      <c r="O86" s="9" t="s">
        <v>734</v>
      </c>
      <c r="P86" s="10">
        <v>45419</v>
      </c>
    </row>
    <row r="87" spans="1:16" ht="240" x14ac:dyDescent="0.2">
      <c r="A87" s="4" t="s">
        <v>362</v>
      </c>
      <c r="B87" s="5" t="s">
        <v>725</v>
      </c>
      <c r="C87" s="5" t="s">
        <v>727</v>
      </c>
      <c r="D87" s="5" t="s">
        <v>114</v>
      </c>
      <c r="E87" s="5" t="s">
        <v>363</v>
      </c>
      <c r="F87" s="6">
        <v>10</v>
      </c>
      <c r="G87" s="7">
        <v>13274.3</v>
      </c>
      <c r="H87" s="13">
        <f>G87*0.1</f>
        <v>1327.43</v>
      </c>
      <c r="I87" s="14">
        <f>G87*0.15</f>
        <v>1991.1449999999998</v>
      </c>
      <c r="J87" s="14">
        <f>G87+H87+I87</f>
        <v>16592.875</v>
      </c>
      <c r="K87" s="14">
        <f>J87*1.1</f>
        <v>18252.162500000002</v>
      </c>
      <c r="L87" s="8"/>
      <c r="M87" s="5" t="s">
        <v>732</v>
      </c>
      <c r="N87" s="8" t="s">
        <v>733</v>
      </c>
      <c r="O87" s="9" t="s">
        <v>739</v>
      </c>
      <c r="P87" s="10">
        <v>45419</v>
      </c>
    </row>
    <row r="88" spans="1:16" ht="240" x14ac:dyDescent="0.2">
      <c r="A88" s="4" t="s">
        <v>362</v>
      </c>
      <c r="B88" s="5" t="s">
        <v>725</v>
      </c>
      <c r="C88" s="5" t="s">
        <v>730</v>
      </c>
      <c r="D88" s="5" t="s">
        <v>114</v>
      </c>
      <c r="E88" s="5" t="s">
        <v>363</v>
      </c>
      <c r="F88" s="6">
        <v>1</v>
      </c>
      <c r="G88" s="7">
        <v>3018.35</v>
      </c>
      <c r="H88" s="13">
        <f>G88*0.1</f>
        <v>301.83499999999998</v>
      </c>
      <c r="I88" s="14">
        <f>G88*0.15</f>
        <v>452.7525</v>
      </c>
      <c r="J88" s="14">
        <f>G88+H88+I88</f>
        <v>3772.9375</v>
      </c>
      <c r="K88" s="14">
        <f>J88*1.1</f>
        <v>4150.2312500000007</v>
      </c>
      <c r="L88" s="8"/>
      <c r="M88" s="5" t="s">
        <v>732</v>
      </c>
      <c r="N88" s="8" t="s">
        <v>733</v>
      </c>
      <c r="O88" s="9" t="s">
        <v>736</v>
      </c>
      <c r="P88" s="10">
        <v>45419</v>
      </c>
    </row>
    <row r="89" spans="1:16" ht="240" x14ac:dyDescent="0.2">
      <c r="A89" s="4" t="s">
        <v>362</v>
      </c>
      <c r="B89" s="5" t="s">
        <v>725</v>
      </c>
      <c r="C89" s="5" t="s">
        <v>731</v>
      </c>
      <c r="D89" s="5" t="s">
        <v>114</v>
      </c>
      <c r="E89" s="5" t="s">
        <v>363</v>
      </c>
      <c r="F89" s="6">
        <v>1</v>
      </c>
      <c r="G89" s="7">
        <v>5991.9</v>
      </c>
      <c r="H89" s="13">
        <f>G89*0.1</f>
        <v>599.18999999999994</v>
      </c>
      <c r="I89" s="14">
        <f>G89*0.15</f>
        <v>898.78499999999997</v>
      </c>
      <c r="J89" s="14">
        <f>G89+H89+I89</f>
        <v>7489.8749999999991</v>
      </c>
      <c r="K89" s="14">
        <f>J89*1.1</f>
        <v>8238.8624999999993</v>
      </c>
      <c r="L89" s="8"/>
      <c r="M89" s="5" t="s">
        <v>732</v>
      </c>
      <c r="N89" s="8" t="s">
        <v>733</v>
      </c>
      <c r="O89" s="9" t="s">
        <v>735</v>
      </c>
      <c r="P89" s="10">
        <v>45419</v>
      </c>
    </row>
    <row r="90" spans="1:16" ht="240" x14ac:dyDescent="0.2">
      <c r="A90" s="4" t="s">
        <v>362</v>
      </c>
      <c r="B90" s="5" t="s">
        <v>725</v>
      </c>
      <c r="C90" s="5" t="s">
        <v>729</v>
      </c>
      <c r="D90" s="5" t="s">
        <v>114</v>
      </c>
      <c r="E90" s="5" t="s">
        <v>363</v>
      </c>
      <c r="F90" s="6">
        <v>10</v>
      </c>
      <c r="G90" s="7">
        <v>15262.2</v>
      </c>
      <c r="H90" s="13">
        <f>G90*0.1</f>
        <v>1526.2200000000003</v>
      </c>
      <c r="I90" s="14">
        <f>G90*0.15</f>
        <v>2289.33</v>
      </c>
      <c r="J90" s="14">
        <f>G90+H90+I90</f>
        <v>19077.75</v>
      </c>
      <c r="K90" s="14">
        <f>J90*1.1</f>
        <v>20985.525000000001</v>
      </c>
      <c r="L90" s="8"/>
      <c r="M90" s="5" t="s">
        <v>732</v>
      </c>
      <c r="N90" s="8" t="s">
        <v>733</v>
      </c>
      <c r="O90" s="9" t="s">
        <v>737</v>
      </c>
      <c r="P90" s="10">
        <v>45419</v>
      </c>
    </row>
    <row r="91" spans="1:16" ht="195" x14ac:dyDescent="0.2">
      <c r="A91" s="4" t="s">
        <v>125</v>
      </c>
      <c r="B91" s="5" t="s">
        <v>509</v>
      </c>
      <c r="C91" s="5" t="s">
        <v>510</v>
      </c>
      <c r="D91" s="5" t="s">
        <v>77</v>
      </c>
      <c r="E91" s="5" t="s">
        <v>127</v>
      </c>
      <c r="F91" s="6">
        <v>112</v>
      </c>
      <c r="G91" s="7">
        <v>106.18</v>
      </c>
      <c r="H91" s="13">
        <f>G91*0.14</f>
        <v>14.865200000000002</v>
      </c>
      <c r="I91" s="14">
        <f>G91*0.22</f>
        <v>23.3596</v>
      </c>
      <c r="J91" s="14">
        <f>G91+H91+I91</f>
        <v>144.40480000000002</v>
      </c>
      <c r="K91" s="14">
        <f>J91*1.1</f>
        <v>158.84528000000003</v>
      </c>
      <c r="L91" s="8"/>
      <c r="M91" s="5" t="s">
        <v>512</v>
      </c>
      <c r="N91" s="8" t="s">
        <v>513</v>
      </c>
      <c r="O91" s="9" t="s">
        <v>515</v>
      </c>
      <c r="P91" s="10">
        <v>45418</v>
      </c>
    </row>
    <row r="92" spans="1:16" ht="195" x14ac:dyDescent="0.2">
      <c r="A92" s="4" t="s">
        <v>125</v>
      </c>
      <c r="B92" s="5" t="s">
        <v>509</v>
      </c>
      <c r="C92" s="5" t="s">
        <v>510</v>
      </c>
      <c r="D92" s="5" t="s">
        <v>77</v>
      </c>
      <c r="E92" s="5" t="s">
        <v>127</v>
      </c>
      <c r="F92" s="6">
        <v>112</v>
      </c>
      <c r="G92" s="7">
        <v>106.18</v>
      </c>
      <c r="H92" s="13">
        <f>G92*0.14</f>
        <v>14.865200000000002</v>
      </c>
      <c r="I92" s="14">
        <f>G92*0.22</f>
        <v>23.3596</v>
      </c>
      <c r="J92" s="14">
        <f>G92+H92+I92</f>
        <v>144.40480000000002</v>
      </c>
      <c r="K92" s="14">
        <f>J92*1.1</f>
        <v>158.84528000000003</v>
      </c>
      <c r="L92" s="8"/>
      <c r="M92" s="5" t="s">
        <v>512</v>
      </c>
      <c r="N92" s="8" t="s">
        <v>513</v>
      </c>
      <c r="O92" s="9" t="s">
        <v>517</v>
      </c>
      <c r="P92" s="10">
        <v>45418</v>
      </c>
    </row>
    <row r="93" spans="1:16" ht="195" x14ac:dyDescent="0.2">
      <c r="A93" s="4" t="s">
        <v>125</v>
      </c>
      <c r="B93" s="5" t="s">
        <v>509</v>
      </c>
      <c r="C93" s="5" t="s">
        <v>511</v>
      </c>
      <c r="D93" s="5" t="s">
        <v>77</v>
      </c>
      <c r="E93" s="5" t="s">
        <v>127</v>
      </c>
      <c r="F93" s="6">
        <v>112</v>
      </c>
      <c r="G93" s="7">
        <v>116.88</v>
      </c>
      <c r="H93" s="13">
        <f>G93*0.14</f>
        <v>16.363200000000003</v>
      </c>
      <c r="I93" s="14">
        <f>G93*0.22</f>
        <v>25.7136</v>
      </c>
      <c r="J93" s="14">
        <f>G93+H93+I93</f>
        <v>158.95679999999999</v>
      </c>
      <c r="K93" s="14">
        <f>J93*1.1</f>
        <v>174.85247999999999</v>
      </c>
      <c r="L93" s="8"/>
      <c r="M93" s="5" t="s">
        <v>512</v>
      </c>
      <c r="N93" s="8" t="s">
        <v>513</v>
      </c>
      <c r="O93" s="9" t="s">
        <v>514</v>
      </c>
      <c r="P93" s="10">
        <v>45418</v>
      </c>
    </row>
    <row r="94" spans="1:16" ht="195" x14ac:dyDescent="0.2">
      <c r="A94" s="4" t="s">
        <v>125</v>
      </c>
      <c r="B94" s="5" t="s">
        <v>509</v>
      </c>
      <c r="C94" s="5" t="s">
        <v>511</v>
      </c>
      <c r="D94" s="5" t="s">
        <v>77</v>
      </c>
      <c r="E94" s="5" t="s">
        <v>127</v>
      </c>
      <c r="F94" s="6">
        <v>112</v>
      </c>
      <c r="G94" s="7">
        <v>116.88</v>
      </c>
      <c r="H94" s="13">
        <f>G94*0.14</f>
        <v>16.363200000000003</v>
      </c>
      <c r="I94" s="14">
        <f>G94*0.22</f>
        <v>25.7136</v>
      </c>
      <c r="J94" s="14">
        <f>G94+H94+I94</f>
        <v>158.95679999999999</v>
      </c>
      <c r="K94" s="14">
        <f>J94*1.1</f>
        <v>174.85247999999999</v>
      </c>
      <c r="L94" s="8"/>
      <c r="M94" s="5" t="s">
        <v>512</v>
      </c>
      <c r="N94" s="8" t="s">
        <v>513</v>
      </c>
      <c r="O94" s="9" t="s">
        <v>516</v>
      </c>
      <c r="P94" s="10">
        <v>45418</v>
      </c>
    </row>
    <row r="95" spans="1:16" ht="195" x14ac:dyDescent="0.2">
      <c r="A95" s="4" t="s">
        <v>125</v>
      </c>
      <c r="B95" s="5" t="s">
        <v>704</v>
      </c>
      <c r="C95" s="5" t="s">
        <v>443</v>
      </c>
      <c r="D95" s="5" t="s">
        <v>46</v>
      </c>
      <c r="E95" s="5" t="s">
        <v>127</v>
      </c>
      <c r="F95" s="6">
        <v>150</v>
      </c>
      <c r="G95" s="7">
        <v>140.85</v>
      </c>
      <c r="H95" s="13">
        <f>G95*0.14</f>
        <v>19.719000000000001</v>
      </c>
      <c r="I95" s="14">
        <f>G95*0.22</f>
        <v>30.986999999999998</v>
      </c>
      <c r="J95" s="14">
        <f>G95+H95+I95</f>
        <v>191.55599999999998</v>
      </c>
      <c r="K95" s="14">
        <f>J95*1.1</f>
        <v>210.7116</v>
      </c>
      <c r="L95" s="8"/>
      <c r="M95" s="5" t="s">
        <v>369</v>
      </c>
      <c r="N95" s="8" t="s">
        <v>110</v>
      </c>
      <c r="O95" s="9" t="s">
        <v>444</v>
      </c>
      <c r="P95" s="10">
        <v>45414</v>
      </c>
    </row>
    <row r="96" spans="1:16" ht="195" x14ac:dyDescent="0.2">
      <c r="A96" s="4" t="s">
        <v>125</v>
      </c>
      <c r="B96" s="5" t="s">
        <v>740</v>
      </c>
      <c r="C96" s="5" t="s">
        <v>128</v>
      </c>
      <c r="D96" s="5" t="s">
        <v>46</v>
      </c>
      <c r="E96" s="5" t="s">
        <v>127</v>
      </c>
      <c r="F96" s="6">
        <v>100</v>
      </c>
      <c r="G96" s="7">
        <v>136.87</v>
      </c>
      <c r="H96" s="13">
        <f>G96*0.14</f>
        <v>19.161800000000003</v>
      </c>
      <c r="I96" s="14">
        <f>G96*0.22</f>
        <v>30.1114</v>
      </c>
      <c r="J96" s="14">
        <f>G96+H96+I96</f>
        <v>186.14320000000001</v>
      </c>
      <c r="K96" s="14">
        <f>J96*1.1</f>
        <v>204.75752000000003</v>
      </c>
      <c r="L96" s="8"/>
      <c r="M96" s="5" t="s">
        <v>469</v>
      </c>
      <c r="N96" s="8" t="s">
        <v>110</v>
      </c>
      <c r="O96" s="9" t="s">
        <v>741</v>
      </c>
      <c r="P96" s="10">
        <v>45414</v>
      </c>
    </row>
    <row r="97" spans="1:16" ht="195" x14ac:dyDescent="0.2">
      <c r="A97" s="4" t="s">
        <v>129</v>
      </c>
      <c r="B97" s="5" t="s">
        <v>129</v>
      </c>
      <c r="C97" s="5" t="s">
        <v>130</v>
      </c>
      <c r="D97" s="5" t="s">
        <v>67</v>
      </c>
      <c r="E97" s="5" t="s">
        <v>131</v>
      </c>
      <c r="F97" s="6">
        <v>20</v>
      </c>
      <c r="G97" s="7">
        <v>27</v>
      </c>
      <c r="H97" s="13">
        <f>G97*0.17</f>
        <v>4.5900000000000007</v>
      </c>
      <c r="I97" s="14">
        <f>G97*0.3</f>
        <v>8.1</v>
      </c>
      <c r="J97" s="14">
        <f>G97+H97+I97</f>
        <v>39.69</v>
      </c>
      <c r="K97" s="14">
        <f>J97*1.1</f>
        <v>43.658999999999999</v>
      </c>
      <c r="L97" s="8"/>
      <c r="M97" s="5" t="s">
        <v>132</v>
      </c>
      <c r="N97" s="8" t="s">
        <v>133</v>
      </c>
      <c r="O97" s="9" t="s">
        <v>134</v>
      </c>
      <c r="P97" s="10">
        <v>45419</v>
      </c>
    </row>
    <row r="98" spans="1:16" ht="195" x14ac:dyDescent="0.2">
      <c r="A98" s="4" t="s">
        <v>129</v>
      </c>
      <c r="B98" s="5" t="s">
        <v>129</v>
      </c>
      <c r="C98" s="5" t="s">
        <v>135</v>
      </c>
      <c r="D98" s="5" t="s">
        <v>67</v>
      </c>
      <c r="E98" s="5" t="s">
        <v>131</v>
      </c>
      <c r="F98" s="6">
        <v>30</v>
      </c>
      <c r="G98" s="7">
        <v>36.94</v>
      </c>
      <c r="H98" s="13">
        <f>G98*0.17</f>
        <v>6.2797999999999998</v>
      </c>
      <c r="I98" s="14">
        <f>G98*0.3</f>
        <v>11.081999999999999</v>
      </c>
      <c r="J98" s="14">
        <f>G98+H98+I98</f>
        <v>54.3018</v>
      </c>
      <c r="K98" s="14">
        <f>J98*1.1</f>
        <v>59.731980000000007</v>
      </c>
      <c r="L98" s="8"/>
      <c r="M98" s="5" t="s">
        <v>132</v>
      </c>
      <c r="N98" s="8" t="s">
        <v>133</v>
      </c>
      <c r="O98" s="9" t="s">
        <v>136</v>
      </c>
      <c r="P98" s="10">
        <v>45419</v>
      </c>
    </row>
    <row r="99" spans="1:16" ht="195" x14ac:dyDescent="0.2">
      <c r="A99" s="4" t="s">
        <v>129</v>
      </c>
      <c r="B99" s="5" t="s">
        <v>129</v>
      </c>
      <c r="C99" s="5" t="s">
        <v>86</v>
      </c>
      <c r="D99" s="5" t="s">
        <v>67</v>
      </c>
      <c r="E99" s="5" t="s">
        <v>131</v>
      </c>
      <c r="F99" s="6">
        <v>50</v>
      </c>
      <c r="G99" s="7">
        <v>55.6</v>
      </c>
      <c r="H99" s="13">
        <f>G99*0.17</f>
        <v>9.4520000000000017</v>
      </c>
      <c r="I99" s="14">
        <f>G99*0.3</f>
        <v>16.68</v>
      </c>
      <c r="J99" s="14">
        <f>G99+H99+I99</f>
        <v>81.731999999999999</v>
      </c>
      <c r="K99" s="14">
        <f>J99*1.1</f>
        <v>89.905200000000008</v>
      </c>
      <c r="L99" s="8"/>
      <c r="M99" s="5" t="s">
        <v>132</v>
      </c>
      <c r="N99" s="8" t="s">
        <v>133</v>
      </c>
      <c r="O99" s="9" t="s">
        <v>137</v>
      </c>
      <c r="P99" s="10">
        <v>45419</v>
      </c>
    </row>
    <row r="100" spans="1:16" ht="180" x14ac:dyDescent="0.2">
      <c r="A100" s="4" t="s">
        <v>68</v>
      </c>
      <c r="B100" s="5" t="s">
        <v>69</v>
      </c>
      <c r="C100" s="5" t="s">
        <v>70</v>
      </c>
      <c r="D100" s="5" t="s">
        <v>71</v>
      </c>
      <c r="E100" s="5" t="s">
        <v>72</v>
      </c>
      <c r="F100" s="6">
        <v>100</v>
      </c>
      <c r="G100" s="7">
        <v>167.17</v>
      </c>
      <c r="H100" s="13">
        <f>G100*0.14</f>
        <v>23.4038</v>
      </c>
      <c r="I100" s="14">
        <f>G100*0.22</f>
        <v>36.7774</v>
      </c>
      <c r="J100" s="14">
        <f>G100+H100+I100</f>
        <v>227.35119999999998</v>
      </c>
      <c r="K100" s="14">
        <f>J100*1.1</f>
        <v>250.08632</v>
      </c>
      <c r="L100" s="8"/>
      <c r="M100" s="5" t="s">
        <v>73</v>
      </c>
      <c r="N100" s="8" t="s">
        <v>74</v>
      </c>
      <c r="O100" s="9" t="s">
        <v>75</v>
      </c>
      <c r="P100" s="10">
        <v>45423</v>
      </c>
    </row>
    <row r="101" spans="1:16" ht="240" x14ac:dyDescent="0.2">
      <c r="A101" s="4" t="s">
        <v>122</v>
      </c>
      <c r="B101" s="5" t="s">
        <v>782</v>
      </c>
      <c r="C101" s="5" t="s">
        <v>355</v>
      </c>
      <c r="D101" s="5" t="s">
        <v>353</v>
      </c>
      <c r="E101" s="5" t="s">
        <v>142</v>
      </c>
      <c r="F101" s="6">
        <v>10</v>
      </c>
      <c r="G101" s="7">
        <v>91.26</v>
      </c>
      <c r="H101" s="13">
        <f>G101*0.17</f>
        <v>15.514200000000002</v>
      </c>
      <c r="I101" s="14">
        <f>G101*0.3</f>
        <v>27.378</v>
      </c>
      <c r="J101" s="14">
        <f>G101+H101+I101</f>
        <v>134.15219999999999</v>
      </c>
      <c r="K101" s="14">
        <f>J101*1.1</f>
        <v>147.56742</v>
      </c>
      <c r="L101" s="8"/>
      <c r="M101" s="5" t="s">
        <v>783</v>
      </c>
      <c r="N101" s="8" t="s">
        <v>784</v>
      </c>
      <c r="O101" s="9" t="s">
        <v>786</v>
      </c>
      <c r="P101" s="10">
        <v>45420</v>
      </c>
    </row>
    <row r="102" spans="1:16" ht="240" x14ac:dyDescent="0.2">
      <c r="A102" s="4" t="s">
        <v>122</v>
      </c>
      <c r="B102" s="5" t="s">
        <v>782</v>
      </c>
      <c r="C102" s="5" t="s">
        <v>356</v>
      </c>
      <c r="D102" s="5" t="s">
        <v>353</v>
      </c>
      <c r="E102" s="5" t="s">
        <v>142</v>
      </c>
      <c r="F102" s="6">
        <v>5</v>
      </c>
      <c r="G102" s="7">
        <v>45.63</v>
      </c>
      <c r="H102" s="13">
        <f>G102*0.17</f>
        <v>7.7571000000000012</v>
      </c>
      <c r="I102" s="14">
        <f>G102*0.3</f>
        <v>13.689</v>
      </c>
      <c r="J102" s="14">
        <f>G102+H102+I102</f>
        <v>67.076099999999997</v>
      </c>
      <c r="K102" s="14">
        <f>J102*1.1</f>
        <v>73.783709999999999</v>
      </c>
      <c r="L102" s="8"/>
      <c r="M102" s="5" t="s">
        <v>783</v>
      </c>
      <c r="N102" s="8" t="s">
        <v>784</v>
      </c>
      <c r="O102" s="9" t="s">
        <v>785</v>
      </c>
      <c r="P102" s="10">
        <v>45420</v>
      </c>
    </row>
    <row r="103" spans="1:16" ht="240" x14ac:dyDescent="0.2">
      <c r="A103" s="4" t="s">
        <v>122</v>
      </c>
      <c r="B103" s="5" t="s">
        <v>122</v>
      </c>
      <c r="C103" s="5" t="s">
        <v>141</v>
      </c>
      <c r="D103" s="5" t="s">
        <v>54</v>
      </c>
      <c r="E103" s="5" t="s">
        <v>142</v>
      </c>
      <c r="F103" s="6">
        <v>10</v>
      </c>
      <c r="G103" s="7">
        <v>77.87</v>
      </c>
      <c r="H103" s="13">
        <f>G103*0.17</f>
        <v>13.237900000000002</v>
      </c>
      <c r="I103" s="14">
        <f>G103*0.3</f>
        <v>23.361000000000001</v>
      </c>
      <c r="J103" s="14">
        <f>G103+H103+I103</f>
        <v>114.4689</v>
      </c>
      <c r="K103" s="14">
        <f>J103*1.1</f>
        <v>125.91579000000002</v>
      </c>
      <c r="L103" s="8"/>
      <c r="M103" s="5" t="s">
        <v>350</v>
      </c>
      <c r="N103" s="8" t="s">
        <v>240</v>
      </c>
      <c r="O103" s="9" t="s">
        <v>351</v>
      </c>
      <c r="P103" s="10">
        <v>45426</v>
      </c>
    </row>
    <row r="104" spans="1:16" ht="240" x14ac:dyDescent="0.2">
      <c r="A104" s="4" t="s">
        <v>122</v>
      </c>
      <c r="B104" s="5" t="s">
        <v>782</v>
      </c>
      <c r="C104" s="5" t="s">
        <v>352</v>
      </c>
      <c r="D104" s="5" t="s">
        <v>353</v>
      </c>
      <c r="E104" s="5" t="s">
        <v>142</v>
      </c>
      <c r="F104" s="6">
        <v>10</v>
      </c>
      <c r="G104" s="7">
        <v>182.53</v>
      </c>
      <c r="H104" s="13">
        <f>G104*0.14</f>
        <v>25.554200000000002</v>
      </c>
      <c r="I104" s="14">
        <f>G104*0.22</f>
        <v>40.156599999999997</v>
      </c>
      <c r="J104" s="14">
        <f>G104+H104+I104</f>
        <v>248.24080000000001</v>
      </c>
      <c r="K104" s="14">
        <f>J104*1.1</f>
        <v>273.06488000000002</v>
      </c>
      <c r="L104" s="8"/>
      <c r="M104" s="5" t="s">
        <v>783</v>
      </c>
      <c r="N104" s="8" t="s">
        <v>784</v>
      </c>
      <c r="O104" s="9" t="s">
        <v>788</v>
      </c>
      <c r="P104" s="10">
        <v>45420</v>
      </c>
    </row>
    <row r="105" spans="1:16" ht="240" x14ac:dyDescent="0.2">
      <c r="A105" s="4" t="s">
        <v>122</v>
      </c>
      <c r="B105" s="5" t="s">
        <v>782</v>
      </c>
      <c r="C105" s="5" t="s">
        <v>354</v>
      </c>
      <c r="D105" s="5" t="s">
        <v>353</v>
      </c>
      <c r="E105" s="5" t="s">
        <v>142</v>
      </c>
      <c r="F105" s="6">
        <v>5</v>
      </c>
      <c r="G105" s="7">
        <v>91.26</v>
      </c>
      <c r="H105" s="13">
        <f>G105*0.17</f>
        <v>15.514200000000002</v>
      </c>
      <c r="I105" s="14">
        <f>G105*0.3</f>
        <v>27.378</v>
      </c>
      <c r="J105" s="14">
        <f>G105+H105+I105</f>
        <v>134.15219999999999</v>
      </c>
      <c r="K105" s="14">
        <f>J105*1.1</f>
        <v>147.56742</v>
      </c>
      <c r="L105" s="8"/>
      <c r="M105" s="5" t="s">
        <v>783</v>
      </c>
      <c r="N105" s="8" t="s">
        <v>784</v>
      </c>
      <c r="O105" s="9" t="s">
        <v>787</v>
      </c>
      <c r="P105" s="10">
        <v>45420</v>
      </c>
    </row>
    <row r="106" spans="1:16" ht="240" x14ac:dyDescent="0.2">
      <c r="A106" s="4" t="s">
        <v>122</v>
      </c>
      <c r="B106" s="5" t="s">
        <v>812</v>
      </c>
      <c r="C106" s="5" t="s">
        <v>355</v>
      </c>
      <c r="D106" s="5" t="s">
        <v>711</v>
      </c>
      <c r="E106" s="5" t="s">
        <v>142</v>
      </c>
      <c r="F106" s="6">
        <v>10</v>
      </c>
      <c r="G106" s="7">
        <v>91.26</v>
      </c>
      <c r="H106" s="13">
        <f>G106*0.17</f>
        <v>15.514200000000002</v>
      </c>
      <c r="I106" s="14">
        <f>G106*0.3</f>
        <v>27.378</v>
      </c>
      <c r="J106" s="14">
        <f>G106+H106+I106</f>
        <v>134.15219999999999</v>
      </c>
      <c r="K106" s="14">
        <f>J106*1.1</f>
        <v>147.56742</v>
      </c>
      <c r="L106" s="8"/>
      <c r="M106" s="5" t="s">
        <v>813</v>
      </c>
      <c r="N106" s="8" t="s">
        <v>814</v>
      </c>
      <c r="O106" s="9" t="s">
        <v>816</v>
      </c>
      <c r="P106" s="10">
        <v>45419</v>
      </c>
    </row>
    <row r="107" spans="1:16" ht="240" x14ac:dyDescent="0.2">
      <c r="A107" s="4" t="s">
        <v>122</v>
      </c>
      <c r="B107" s="5" t="s">
        <v>812</v>
      </c>
      <c r="C107" s="5" t="s">
        <v>356</v>
      </c>
      <c r="D107" s="5" t="s">
        <v>711</v>
      </c>
      <c r="E107" s="5" t="s">
        <v>142</v>
      </c>
      <c r="F107" s="6">
        <v>5</v>
      </c>
      <c r="G107" s="7">
        <v>45.63</v>
      </c>
      <c r="H107" s="13">
        <f>G107*0.17</f>
        <v>7.7571000000000012</v>
      </c>
      <c r="I107" s="14">
        <f>G107*0.3</f>
        <v>13.689</v>
      </c>
      <c r="J107" s="14">
        <f>G107+H107+I107</f>
        <v>67.076099999999997</v>
      </c>
      <c r="K107" s="14">
        <f>J107*1.1</f>
        <v>73.783709999999999</v>
      </c>
      <c r="L107" s="8"/>
      <c r="M107" s="5" t="s">
        <v>813</v>
      </c>
      <c r="N107" s="8" t="s">
        <v>814</v>
      </c>
      <c r="O107" s="9" t="s">
        <v>815</v>
      </c>
      <c r="P107" s="10">
        <v>45419</v>
      </c>
    </row>
    <row r="108" spans="1:16" ht="240" x14ac:dyDescent="0.2">
      <c r="A108" s="4" t="s">
        <v>122</v>
      </c>
      <c r="B108" s="5" t="s">
        <v>812</v>
      </c>
      <c r="C108" s="5" t="s">
        <v>352</v>
      </c>
      <c r="D108" s="5" t="s">
        <v>711</v>
      </c>
      <c r="E108" s="5" t="s">
        <v>142</v>
      </c>
      <c r="F108" s="6">
        <v>10</v>
      </c>
      <c r="G108" s="7">
        <v>182.53</v>
      </c>
      <c r="H108" s="13">
        <f>G108*0.14</f>
        <v>25.554200000000002</v>
      </c>
      <c r="I108" s="14">
        <f>G108*0.22</f>
        <v>40.156599999999997</v>
      </c>
      <c r="J108" s="14">
        <f>G108+H108+I108</f>
        <v>248.24080000000001</v>
      </c>
      <c r="K108" s="14">
        <f>J108*1.1</f>
        <v>273.06488000000002</v>
      </c>
      <c r="L108" s="8"/>
      <c r="M108" s="5" t="s">
        <v>813</v>
      </c>
      <c r="N108" s="8" t="s">
        <v>814</v>
      </c>
      <c r="O108" s="9" t="s">
        <v>818</v>
      </c>
      <c r="P108" s="10">
        <v>45419</v>
      </c>
    </row>
    <row r="109" spans="1:16" ht="240" x14ac:dyDescent="0.2">
      <c r="A109" s="4" t="s">
        <v>122</v>
      </c>
      <c r="B109" s="5" t="s">
        <v>812</v>
      </c>
      <c r="C109" s="5" t="s">
        <v>354</v>
      </c>
      <c r="D109" s="5" t="s">
        <v>711</v>
      </c>
      <c r="E109" s="5" t="s">
        <v>142</v>
      </c>
      <c r="F109" s="6">
        <v>5</v>
      </c>
      <c r="G109" s="7">
        <v>91.26</v>
      </c>
      <c r="H109" s="13">
        <f>G109*0.17</f>
        <v>15.514200000000002</v>
      </c>
      <c r="I109" s="14">
        <f>G109*0.3</f>
        <v>27.378</v>
      </c>
      <c r="J109" s="14">
        <f>G109+H109+I109</f>
        <v>134.15219999999999</v>
      </c>
      <c r="K109" s="14">
        <f>J109*1.1</f>
        <v>147.56742</v>
      </c>
      <c r="L109" s="8"/>
      <c r="M109" s="5" t="s">
        <v>813</v>
      </c>
      <c r="N109" s="8" t="s">
        <v>814</v>
      </c>
      <c r="O109" s="9" t="s">
        <v>817</v>
      </c>
      <c r="P109" s="10">
        <v>45419</v>
      </c>
    </row>
    <row r="110" spans="1:16" ht="225" x14ac:dyDescent="0.2">
      <c r="A110" s="4" t="s">
        <v>300</v>
      </c>
      <c r="B110" s="5" t="s">
        <v>318</v>
      </c>
      <c r="C110" s="5" t="s">
        <v>319</v>
      </c>
      <c r="D110" s="5" t="s">
        <v>200</v>
      </c>
      <c r="E110" s="5" t="s">
        <v>301</v>
      </c>
      <c r="F110" s="6">
        <v>28</v>
      </c>
      <c r="G110" s="7">
        <v>1367.72</v>
      </c>
      <c r="H110" s="13">
        <f>G110*0.1</f>
        <v>136.77200000000002</v>
      </c>
      <c r="I110" s="14">
        <f>G110*0.15</f>
        <v>205.15799999999999</v>
      </c>
      <c r="J110" s="14">
        <f>G110+H110+I110</f>
        <v>1709.6499999999999</v>
      </c>
      <c r="K110" s="14">
        <f>J110*1.1</f>
        <v>1880.615</v>
      </c>
      <c r="L110" s="8"/>
      <c r="M110" s="5" t="s">
        <v>320</v>
      </c>
      <c r="N110" s="8" t="s">
        <v>321</v>
      </c>
      <c r="O110" s="9" t="s">
        <v>322</v>
      </c>
      <c r="P110" s="10">
        <v>45419</v>
      </c>
    </row>
    <row r="111" spans="1:16" ht="180" x14ac:dyDescent="0.2">
      <c r="A111" s="4" t="s">
        <v>20</v>
      </c>
      <c r="B111" s="5" t="s">
        <v>592</v>
      </c>
      <c r="C111" s="5" t="s">
        <v>347</v>
      </c>
      <c r="D111" s="5" t="s">
        <v>47</v>
      </c>
      <c r="E111" s="5" t="s">
        <v>160</v>
      </c>
      <c r="F111" s="6">
        <v>30</v>
      </c>
      <c r="G111" s="7">
        <v>91.85</v>
      </c>
      <c r="H111" s="13">
        <f>G111*0.17</f>
        <v>15.6145</v>
      </c>
      <c r="I111" s="14">
        <f>G111*0.3</f>
        <v>27.554999999999996</v>
      </c>
      <c r="J111" s="14">
        <f>G111+H111+I111</f>
        <v>135.01949999999999</v>
      </c>
      <c r="K111" s="14">
        <f>J111*1.1</f>
        <v>148.52145000000002</v>
      </c>
      <c r="L111" s="8"/>
      <c r="M111" s="5" t="s">
        <v>599</v>
      </c>
      <c r="N111" s="8" t="s">
        <v>600</v>
      </c>
      <c r="O111" s="9" t="s">
        <v>595</v>
      </c>
      <c r="P111" s="10">
        <v>45425</v>
      </c>
    </row>
    <row r="112" spans="1:16" ht="180" x14ac:dyDescent="0.2">
      <c r="A112" s="4" t="s">
        <v>20</v>
      </c>
      <c r="B112" s="5" t="s">
        <v>592</v>
      </c>
      <c r="C112" s="5" t="s">
        <v>161</v>
      </c>
      <c r="D112" s="5" t="s">
        <v>47</v>
      </c>
      <c r="E112" s="5" t="s">
        <v>160</v>
      </c>
      <c r="F112" s="6">
        <v>30</v>
      </c>
      <c r="G112" s="7">
        <v>91.85</v>
      </c>
      <c r="H112" s="13">
        <f>G112*0.17</f>
        <v>15.6145</v>
      </c>
      <c r="I112" s="14">
        <f>G112*0.3</f>
        <v>27.554999999999996</v>
      </c>
      <c r="J112" s="14">
        <f>G112+H112+I112</f>
        <v>135.01949999999999</v>
      </c>
      <c r="K112" s="14">
        <f>J112*1.1</f>
        <v>148.52145000000002</v>
      </c>
      <c r="L112" s="8"/>
      <c r="M112" s="5" t="s">
        <v>599</v>
      </c>
      <c r="N112" s="8" t="s">
        <v>600</v>
      </c>
      <c r="O112" s="9" t="s">
        <v>593</v>
      </c>
      <c r="P112" s="10">
        <v>45425</v>
      </c>
    </row>
    <row r="113" spans="1:16" ht="180" x14ac:dyDescent="0.2">
      <c r="A113" s="4" t="s">
        <v>20</v>
      </c>
      <c r="B113" s="5" t="s">
        <v>592</v>
      </c>
      <c r="C113" s="5" t="s">
        <v>342</v>
      </c>
      <c r="D113" s="5" t="s">
        <v>47</v>
      </c>
      <c r="E113" s="5" t="s">
        <v>160</v>
      </c>
      <c r="F113" s="6">
        <v>60</v>
      </c>
      <c r="G113" s="7">
        <v>175.58</v>
      </c>
      <c r="H113" s="13">
        <f>G113*0.14</f>
        <v>24.581200000000003</v>
      </c>
      <c r="I113" s="14">
        <f>G113*0.22</f>
        <v>38.627600000000001</v>
      </c>
      <c r="J113" s="14">
        <f>G113+H113+I113</f>
        <v>238.78880000000001</v>
      </c>
      <c r="K113" s="14">
        <f>J113*1.1</f>
        <v>262.66768000000002</v>
      </c>
      <c r="L113" s="8"/>
      <c r="M113" s="5" t="s">
        <v>599</v>
      </c>
      <c r="N113" s="8" t="s">
        <v>600</v>
      </c>
      <c r="O113" s="9" t="s">
        <v>596</v>
      </c>
      <c r="P113" s="10">
        <v>45425</v>
      </c>
    </row>
    <row r="114" spans="1:16" ht="180" x14ac:dyDescent="0.2">
      <c r="A114" s="4" t="s">
        <v>20</v>
      </c>
      <c r="B114" s="5" t="s">
        <v>592</v>
      </c>
      <c r="C114" s="5" t="s">
        <v>348</v>
      </c>
      <c r="D114" s="5" t="s">
        <v>47</v>
      </c>
      <c r="E114" s="5" t="s">
        <v>160</v>
      </c>
      <c r="F114" s="6">
        <v>30</v>
      </c>
      <c r="G114" s="7">
        <v>166.91</v>
      </c>
      <c r="H114" s="13">
        <f>G114*0.14</f>
        <v>23.367400000000004</v>
      </c>
      <c r="I114" s="14">
        <f>G114*0.22</f>
        <v>36.720199999999998</v>
      </c>
      <c r="J114" s="14">
        <f>G114+H114+I114</f>
        <v>226.99760000000001</v>
      </c>
      <c r="K114" s="14">
        <f>J114*1.1</f>
        <v>249.69736000000003</v>
      </c>
      <c r="L114" s="8"/>
      <c r="M114" s="5" t="s">
        <v>599</v>
      </c>
      <c r="N114" s="8" t="s">
        <v>600</v>
      </c>
      <c r="O114" s="9" t="s">
        <v>594</v>
      </c>
      <c r="P114" s="10">
        <v>45425</v>
      </c>
    </row>
    <row r="115" spans="1:16" ht="180" x14ac:dyDescent="0.2">
      <c r="A115" s="4" t="s">
        <v>20</v>
      </c>
      <c r="B115" s="5" t="s">
        <v>592</v>
      </c>
      <c r="C115" s="5" t="s">
        <v>259</v>
      </c>
      <c r="D115" s="5" t="s">
        <v>47</v>
      </c>
      <c r="E115" s="5" t="s">
        <v>160</v>
      </c>
      <c r="F115" s="6">
        <v>30</v>
      </c>
      <c r="G115" s="7">
        <v>70.790000000000006</v>
      </c>
      <c r="H115" s="13">
        <f>G115*0.17</f>
        <v>12.034300000000002</v>
      </c>
      <c r="I115" s="14">
        <f>G115*0.3</f>
        <v>21.237000000000002</v>
      </c>
      <c r="J115" s="14">
        <f>G115+H115+I115</f>
        <v>104.06130000000002</v>
      </c>
      <c r="K115" s="14">
        <f>J115*1.1</f>
        <v>114.46743000000002</v>
      </c>
      <c r="L115" s="8"/>
      <c r="M115" s="5" t="s">
        <v>599</v>
      </c>
      <c r="N115" s="8" t="s">
        <v>600</v>
      </c>
      <c r="O115" s="9" t="s">
        <v>597</v>
      </c>
      <c r="P115" s="10">
        <v>45425</v>
      </c>
    </row>
    <row r="116" spans="1:16" ht="180" x14ac:dyDescent="0.2">
      <c r="A116" s="4" t="s">
        <v>20</v>
      </c>
      <c r="B116" s="5" t="s">
        <v>592</v>
      </c>
      <c r="C116" s="5" t="s">
        <v>343</v>
      </c>
      <c r="D116" s="5" t="s">
        <v>47</v>
      </c>
      <c r="E116" s="5" t="s">
        <v>160</v>
      </c>
      <c r="F116" s="6">
        <v>60</v>
      </c>
      <c r="G116" s="7">
        <v>133.26</v>
      </c>
      <c r="H116" s="13">
        <f>G116*0.14</f>
        <v>18.656400000000001</v>
      </c>
      <c r="I116" s="14">
        <f>G116*0.22</f>
        <v>29.3172</v>
      </c>
      <c r="J116" s="14">
        <f>G116+H116+I116</f>
        <v>181.23359999999997</v>
      </c>
      <c r="K116" s="14">
        <f>J116*1.1</f>
        <v>199.35695999999999</v>
      </c>
      <c r="L116" s="8"/>
      <c r="M116" s="5" t="s">
        <v>599</v>
      </c>
      <c r="N116" s="8" t="s">
        <v>600</v>
      </c>
      <c r="O116" s="9" t="s">
        <v>598</v>
      </c>
      <c r="P116" s="10">
        <v>45425</v>
      </c>
    </row>
    <row r="117" spans="1:16" ht="285" x14ac:dyDescent="0.2">
      <c r="A117" s="4" t="s">
        <v>145</v>
      </c>
      <c r="B117" s="5" t="s">
        <v>475</v>
      </c>
      <c r="C117" s="5" t="s">
        <v>480</v>
      </c>
      <c r="D117" s="5" t="s">
        <v>196</v>
      </c>
      <c r="E117" s="5" t="s">
        <v>146</v>
      </c>
      <c r="F117" s="6">
        <v>10</v>
      </c>
      <c r="G117" s="7">
        <v>50.07</v>
      </c>
      <c r="H117" s="13">
        <f>G117*0.17</f>
        <v>8.5119000000000007</v>
      </c>
      <c r="I117" s="14">
        <f>G117*0.3</f>
        <v>15.020999999999999</v>
      </c>
      <c r="J117" s="14">
        <f>G117+H117+I117</f>
        <v>73.602900000000005</v>
      </c>
      <c r="K117" s="14">
        <f>J117*1.1</f>
        <v>80.963190000000012</v>
      </c>
      <c r="L117" s="8"/>
      <c r="M117" s="5" t="s">
        <v>477</v>
      </c>
      <c r="N117" s="8" t="s">
        <v>478</v>
      </c>
      <c r="O117" s="9" t="s">
        <v>481</v>
      </c>
      <c r="P117" s="10">
        <v>45419</v>
      </c>
    </row>
    <row r="118" spans="1:16" ht="285" x14ac:dyDescent="0.2">
      <c r="A118" s="4" t="s">
        <v>145</v>
      </c>
      <c r="B118" s="5" t="s">
        <v>475</v>
      </c>
      <c r="C118" s="5" t="s">
        <v>82</v>
      </c>
      <c r="D118" s="5" t="s">
        <v>196</v>
      </c>
      <c r="E118" s="5" t="s">
        <v>146</v>
      </c>
      <c r="F118" s="6">
        <v>30</v>
      </c>
      <c r="G118" s="7">
        <v>150.21</v>
      </c>
      <c r="H118" s="13">
        <f>G118*0.14</f>
        <v>21.029400000000003</v>
      </c>
      <c r="I118" s="14">
        <f>G118*0.22</f>
        <v>33.046199999999999</v>
      </c>
      <c r="J118" s="14">
        <f>G118+H118+I118</f>
        <v>204.28560000000002</v>
      </c>
      <c r="K118" s="14">
        <f>J118*1.1</f>
        <v>224.71416000000005</v>
      </c>
      <c r="L118" s="8"/>
      <c r="M118" s="5" t="s">
        <v>477</v>
      </c>
      <c r="N118" s="8" t="s">
        <v>478</v>
      </c>
      <c r="O118" s="9" t="s">
        <v>488</v>
      </c>
      <c r="P118" s="10">
        <v>45419</v>
      </c>
    </row>
    <row r="119" spans="1:16" ht="285" x14ac:dyDescent="0.2">
      <c r="A119" s="4" t="s">
        <v>145</v>
      </c>
      <c r="B119" s="5" t="s">
        <v>475</v>
      </c>
      <c r="C119" s="5" t="s">
        <v>419</v>
      </c>
      <c r="D119" s="5" t="s">
        <v>196</v>
      </c>
      <c r="E119" s="5" t="s">
        <v>146</v>
      </c>
      <c r="F119" s="6">
        <v>60</v>
      </c>
      <c r="G119" s="7">
        <v>300.43</v>
      </c>
      <c r="H119" s="13">
        <f>G119*0.14</f>
        <v>42.060200000000002</v>
      </c>
      <c r="I119" s="14">
        <f>G119*0.22</f>
        <v>66.0946</v>
      </c>
      <c r="J119" s="14">
        <f>G119+H119+I119</f>
        <v>408.58480000000003</v>
      </c>
      <c r="K119" s="14">
        <f>J119*1.1</f>
        <v>449.44328000000007</v>
      </c>
      <c r="L119" s="8"/>
      <c r="M119" s="5" t="s">
        <v>477</v>
      </c>
      <c r="N119" s="8" t="s">
        <v>478</v>
      </c>
      <c r="O119" s="9" t="s">
        <v>491</v>
      </c>
      <c r="P119" s="10">
        <v>45419</v>
      </c>
    </row>
    <row r="120" spans="1:16" ht="225" x14ac:dyDescent="0.2">
      <c r="A120" s="4" t="s">
        <v>145</v>
      </c>
      <c r="B120" s="5" t="s">
        <v>475</v>
      </c>
      <c r="C120" s="5" t="s">
        <v>454</v>
      </c>
      <c r="D120" s="5" t="s">
        <v>196</v>
      </c>
      <c r="E120" s="5" t="s">
        <v>146</v>
      </c>
      <c r="F120" s="6">
        <v>30</v>
      </c>
      <c r="G120" s="7">
        <v>150.21</v>
      </c>
      <c r="H120" s="13">
        <f>G120*0.14</f>
        <v>21.029400000000003</v>
      </c>
      <c r="I120" s="14">
        <f>G120*0.22</f>
        <v>33.046199999999999</v>
      </c>
      <c r="J120" s="14">
        <f>G120+H120+I120</f>
        <v>204.28560000000002</v>
      </c>
      <c r="K120" s="14">
        <f>J120*1.1</f>
        <v>224.71416000000005</v>
      </c>
      <c r="L120" s="8"/>
      <c r="M120" s="5" t="s">
        <v>477</v>
      </c>
      <c r="N120" s="8" t="s">
        <v>478</v>
      </c>
      <c r="O120" s="9" t="s">
        <v>486</v>
      </c>
      <c r="P120" s="10">
        <v>45419</v>
      </c>
    </row>
    <row r="121" spans="1:16" ht="285" x14ac:dyDescent="0.2">
      <c r="A121" s="4" t="s">
        <v>145</v>
      </c>
      <c r="B121" s="5" t="s">
        <v>475</v>
      </c>
      <c r="C121" s="5" t="s">
        <v>81</v>
      </c>
      <c r="D121" s="5" t="s">
        <v>196</v>
      </c>
      <c r="E121" s="5" t="s">
        <v>146</v>
      </c>
      <c r="F121" s="6">
        <v>30</v>
      </c>
      <c r="G121" s="7">
        <v>150.21</v>
      </c>
      <c r="H121" s="13">
        <f>G121*0.14</f>
        <v>21.029400000000003</v>
      </c>
      <c r="I121" s="14">
        <f>G121*0.22</f>
        <v>33.046199999999999</v>
      </c>
      <c r="J121" s="14">
        <f>G121+H121+I121</f>
        <v>204.28560000000002</v>
      </c>
      <c r="K121" s="14">
        <f>J121*1.1</f>
        <v>224.71416000000005</v>
      </c>
      <c r="L121" s="8"/>
      <c r="M121" s="5" t="s">
        <v>477</v>
      </c>
      <c r="N121" s="8" t="s">
        <v>478</v>
      </c>
      <c r="O121" s="9" t="s">
        <v>487</v>
      </c>
      <c r="P121" s="10">
        <v>45419</v>
      </c>
    </row>
    <row r="122" spans="1:16" ht="285" x14ac:dyDescent="0.2">
      <c r="A122" s="4" t="s">
        <v>145</v>
      </c>
      <c r="B122" s="5" t="s">
        <v>475</v>
      </c>
      <c r="C122" s="5" t="s">
        <v>440</v>
      </c>
      <c r="D122" s="5" t="s">
        <v>196</v>
      </c>
      <c r="E122" s="5" t="s">
        <v>146</v>
      </c>
      <c r="F122" s="6">
        <v>60</v>
      </c>
      <c r="G122" s="7">
        <v>300.43</v>
      </c>
      <c r="H122" s="13">
        <f>G122*0.14</f>
        <v>42.060200000000002</v>
      </c>
      <c r="I122" s="14">
        <f>G122*0.22</f>
        <v>66.0946</v>
      </c>
      <c r="J122" s="14">
        <f>G122+H122+I122</f>
        <v>408.58480000000003</v>
      </c>
      <c r="K122" s="14">
        <f>J122*1.1</f>
        <v>449.44328000000007</v>
      </c>
      <c r="L122" s="8"/>
      <c r="M122" s="5" t="s">
        <v>477</v>
      </c>
      <c r="N122" s="8" t="s">
        <v>478</v>
      </c>
      <c r="O122" s="9" t="s">
        <v>490</v>
      </c>
      <c r="P122" s="10">
        <v>45419</v>
      </c>
    </row>
    <row r="123" spans="1:16" ht="285" x14ac:dyDescent="0.2">
      <c r="A123" s="4" t="s">
        <v>145</v>
      </c>
      <c r="B123" s="5" t="s">
        <v>475</v>
      </c>
      <c r="C123" s="5" t="s">
        <v>382</v>
      </c>
      <c r="D123" s="5" t="s">
        <v>196</v>
      </c>
      <c r="E123" s="5" t="s">
        <v>146</v>
      </c>
      <c r="F123" s="6">
        <v>90</v>
      </c>
      <c r="G123" s="7">
        <v>450.64</v>
      </c>
      <c r="H123" s="13">
        <f>G123*0.14</f>
        <v>63.089600000000004</v>
      </c>
      <c r="I123" s="14">
        <f>G123*0.22</f>
        <v>99.140799999999999</v>
      </c>
      <c r="J123" s="14">
        <f>G123+H123+I123</f>
        <v>612.87040000000002</v>
      </c>
      <c r="K123" s="14">
        <f>J123*1.1</f>
        <v>674.15744000000007</v>
      </c>
      <c r="L123" s="8"/>
      <c r="M123" s="5" t="s">
        <v>477</v>
      </c>
      <c r="N123" s="8" t="s">
        <v>478</v>
      </c>
      <c r="O123" s="9" t="s">
        <v>492</v>
      </c>
      <c r="P123" s="10">
        <v>45419</v>
      </c>
    </row>
    <row r="124" spans="1:16" ht="225" x14ac:dyDescent="0.2">
      <c r="A124" s="4" t="s">
        <v>145</v>
      </c>
      <c r="B124" s="5" t="s">
        <v>475</v>
      </c>
      <c r="C124" s="5" t="s">
        <v>453</v>
      </c>
      <c r="D124" s="5" t="s">
        <v>196</v>
      </c>
      <c r="E124" s="5" t="s">
        <v>146</v>
      </c>
      <c r="F124" s="6">
        <v>60</v>
      </c>
      <c r="G124" s="7">
        <v>300.43</v>
      </c>
      <c r="H124" s="13">
        <f>G124*0.14</f>
        <v>42.060200000000002</v>
      </c>
      <c r="I124" s="14">
        <f>G124*0.22</f>
        <v>66.0946</v>
      </c>
      <c r="J124" s="14">
        <f>G124+H124+I124</f>
        <v>408.58480000000003</v>
      </c>
      <c r="K124" s="14">
        <f>J124*1.1</f>
        <v>449.44328000000007</v>
      </c>
      <c r="L124" s="8"/>
      <c r="M124" s="5" t="s">
        <v>477</v>
      </c>
      <c r="N124" s="8" t="s">
        <v>478</v>
      </c>
      <c r="O124" s="9" t="s">
        <v>489</v>
      </c>
      <c r="P124" s="10">
        <v>45419</v>
      </c>
    </row>
    <row r="125" spans="1:16" ht="270" x14ac:dyDescent="0.2">
      <c r="A125" s="4" t="s">
        <v>145</v>
      </c>
      <c r="B125" s="5" t="s">
        <v>475</v>
      </c>
      <c r="C125" s="5" t="s">
        <v>476</v>
      </c>
      <c r="D125" s="5" t="s">
        <v>196</v>
      </c>
      <c r="E125" s="5" t="s">
        <v>146</v>
      </c>
      <c r="F125" s="6">
        <v>7</v>
      </c>
      <c r="G125" s="7">
        <v>35.049999999999997</v>
      </c>
      <c r="H125" s="13">
        <f>G125*0.17</f>
        <v>5.9584999999999999</v>
      </c>
      <c r="I125" s="14">
        <f>G125*0.3</f>
        <v>10.514999999999999</v>
      </c>
      <c r="J125" s="14">
        <f>G125+H125+I125</f>
        <v>51.523499999999999</v>
      </c>
      <c r="K125" s="14">
        <f>J125*1.1</f>
        <v>56.675850000000004</v>
      </c>
      <c r="L125" s="8"/>
      <c r="M125" s="5" t="s">
        <v>477</v>
      </c>
      <c r="N125" s="8" t="s">
        <v>478</v>
      </c>
      <c r="O125" s="9" t="s">
        <v>479</v>
      </c>
      <c r="P125" s="10">
        <v>45419</v>
      </c>
    </row>
    <row r="126" spans="1:16" ht="270" x14ac:dyDescent="0.2">
      <c r="A126" s="4" t="s">
        <v>145</v>
      </c>
      <c r="B126" s="5" t="s">
        <v>475</v>
      </c>
      <c r="C126" s="5" t="s">
        <v>482</v>
      </c>
      <c r="D126" s="5" t="s">
        <v>196</v>
      </c>
      <c r="E126" s="5" t="s">
        <v>146</v>
      </c>
      <c r="F126" s="6">
        <v>14</v>
      </c>
      <c r="G126" s="7">
        <v>70.099999999999994</v>
      </c>
      <c r="H126" s="13">
        <f>G126*0.17</f>
        <v>11.917</v>
      </c>
      <c r="I126" s="14">
        <f>G126*0.3</f>
        <v>21.029999999999998</v>
      </c>
      <c r="J126" s="14">
        <f>G126+H126+I126</f>
        <v>103.047</v>
      </c>
      <c r="K126" s="14">
        <f>J126*1.1</f>
        <v>113.35170000000001</v>
      </c>
      <c r="L126" s="8"/>
      <c r="M126" s="5" t="s">
        <v>477</v>
      </c>
      <c r="N126" s="8" t="s">
        <v>478</v>
      </c>
      <c r="O126" s="9" t="s">
        <v>483</v>
      </c>
      <c r="P126" s="10">
        <v>45419</v>
      </c>
    </row>
    <row r="127" spans="1:16" ht="270" x14ac:dyDescent="0.2">
      <c r="A127" s="4" t="s">
        <v>145</v>
      </c>
      <c r="B127" s="5" t="s">
        <v>475</v>
      </c>
      <c r="C127" s="5" t="s">
        <v>484</v>
      </c>
      <c r="D127" s="5" t="s">
        <v>196</v>
      </c>
      <c r="E127" s="5" t="s">
        <v>146</v>
      </c>
      <c r="F127" s="6">
        <v>28</v>
      </c>
      <c r="G127" s="7">
        <v>140.19999999999999</v>
      </c>
      <c r="H127" s="13">
        <f>G127*0.14</f>
        <v>19.628</v>
      </c>
      <c r="I127" s="14">
        <f>G127*0.22</f>
        <v>30.843999999999998</v>
      </c>
      <c r="J127" s="14">
        <f>G127+H127+I127</f>
        <v>190.67199999999997</v>
      </c>
      <c r="K127" s="14">
        <f>J127*1.1</f>
        <v>209.73919999999998</v>
      </c>
      <c r="L127" s="8"/>
      <c r="M127" s="5" t="s">
        <v>477</v>
      </c>
      <c r="N127" s="8" t="s">
        <v>478</v>
      </c>
      <c r="O127" s="9" t="s">
        <v>485</v>
      </c>
      <c r="P127" s="10">
        <v>45419</v>
      </c>
    </row>
    <row r="128" spans="1:16" ht="285" x14ac:dyDescent="0.2">
      <c r="A128" s="4" t="s">
        <v>145</v>
      </c>
      <c r="B128" s="5" t="s">
        <v>475</v>
      </c>
      <c r="C128" s="5" t="s">
        <v>372</v>
      </c>
      <c r="D128" s="5" t="s">
        <v>196</v>
      </c>
      <c r="E128" s="5" t="s">
        <v>146</v>
      </c>
      <c r="F128" s="6">
        <v>30</v>
      </c>
      <c r="G128" s="7">
        <v>162.12</v>
      </c>
      <c r="H128" s="13">
        <f>G128*0.14</f>
        <v>22.696800000000003</v>
      </c>
      <c r="I128" s="14">
        <f>G128*0.22</f>
        <v>35.666400000000003</v>
      </c>
      <c r="J128" s="14">
        <f>G128+H128+I128</f>
        <v>220.48320000000001</v>
      </c>
      <c r="K128" s="14">
        <f>J128*1.1</f>
        <v>242.53152000000003</v>
      </c>
      <c r="L128" s="8"/>
      <c r="M128" s="5" t="s">
        <v>477</v>
      </c>
      <c r="N128" s="8" t="s">
        <v>478</v>
      </c>
      <c r="O128" s="9" t="s">
        <v>495</v>
      </c>
      <c r="P128" s="10">
        <v>45419</v>
      </c>
    </row>
    <row r="129" spans="1:16" ht="285" x14ac:dyDescent="0.2">
      <c r="A129" s="4" t="s">
        <v>145</v>
      </c>
      <c r="B129" s="5" t="s">
        <v>475</v>
      </c>
      <c r="C129" s="5" t="s">
        <v>500</v>
      </c>
      <c r="D129" s="5" t="s">
        <v>196</v>
      </c>
      <c r="E129" s="5" t="s">
        <v>146</v>
      </c>
      <c r="F129" s="6">
        <v>60</v>
      </c>
      <c r="G129" s="7">
        <v>289.47000000000003</v>
      </c>
      <c r="H129" s="13">
        <f>G129*0.14</f>
        <v>40.525800000000011</v>
      </c>
      <c r="I129" s="14">
        <f>G129*0.22</f>
        <v>63.683400000000006</v>
      </c>
      <c r="J129" s="14">
        <f>G129+H129+I129</f>
        <v>393.67920000000004</v>
      </c>
      <c r="K129" s="14">
        <f>J129*1.1</f>
        <v>433.04712000000006</v>
      </c>
      <c r="L129" s="8"/>
      <c r="M129" s="5" t="s">
        <v>477</v>
      </c>
      <c r="N129" s="8" t="s">
        <v>478</v>
      </c>
      <c r="O129" s="9" t="s">
        <v>501</v>
      </c>
      <c r="P129" s="10">
        <v>45419</v>
      </c>
    </row>
    <row r="130" spans="1:16" ht="225" x14ac:dyDescent="0.2">
      <c r="A130" s="4" t="s">
        <v>145</v>
      </c>
      <c r="B130" s="5" t="s">
        <v>475</v>
      </c>
      <c r="C130" s="5" t="s">
        <v>373</v>
      </c>
      <c r="D130" s="5" t="s">
        <v>196</v>
      </c>
      <c r="E130" s="5" t="s">
        <v>146</v>
      </c>
      <c r="F130" s="6">
        <v>30</v>
      </c>
      <c r="G130" s="7">
        <v>162.12</v>
      </c>
      <c r="H130" s="13">
        <f>G130*0.14</f>
        <v>22.696800000000003</v>
      </c>
      <c r="I130" s="14">
        <f>G130*0.22</f>
        <v>35.666400000000003</v>
      </c>
      <c r="J130" s="14">
        <f>G130+H130+I130</f>
        <v>220.48320000000001</v>
      </c>
      <c r="K130" s="14">
        <f>J130*1.1</f>
        <v>242.53152000000003</v>
      </c>
      <c r="L130" s="8"/>
      <c r="M130" s="5" t="s">
        <v>477</v>
      </c>
      <c r="N130" s="8" t="s">
        <v>478</v>
      </c>
      <c r="O130" s="9" t="s">
        <v>493</v>
      </c>
      <c r="P130" s="10">
        <v>45419</v>
      </c>
    </row>
    <row r="131" spans="1:16" ht="285" x14ac:dyDescent="0.2">
      <c r="A131" s="4" t="s">
        <v>145</v>
      </c>
      <c r="B131" s="5" t="s">
        <v>475</v>
      </c>
      <c r="C131" s="5" t="s">
        <v>83</v>
      </c>
      <c r="D131" s="5" t="s">
        <v>196</v>
      </c>
      <c r="E131" s="5" t="s">
        <v>146</v>
      </c>
      <c r="F131" s="6">
        <v>30</v>
      </c>
      <c r="G131" s="7">
        <v>162.12</v>
      </c>
      <c r="H131" s="13">
        <f>G131*0.14</f>
        <v>22.696800000000003</v>
      </c>
      <c r="I131" s="14">
        <f>G131*0.22</f>
        <v>35.666400000000003</v>
      </c>
      <c r="J131" s="14">
        <f>G131+H131+I131</f>
        <v>220.48320000000001</v>
      </c>
      <c r="K131" s="14">
        <f>J131*1.1</f>
        <v>242.53152000000003</v>
      </c>
      <c r="L131" s="8"/>
      <c r="M131" s="5" t="s">
        <v>477</v>
      </c>
      <c r="N131" s="8" t="s">
        <v>478</v>
      </c>
      <c r="O131" s="9" t="s">
        <v>494</v>
      </c>
      <c r="P131" s="10">
        <v>45419</v>
      </c>
    </row>
    <row r="132" spans="1:16" ht="285" x14ac:dyDescent="0.2">
      <c r="A132" s="4" t="s">
        <v>145</v>
      </c>
      <c r="B132" s="5" t="s">
        <v>475</v>
      </c>
      <c r="C132" s="5" t="s">
        <v>498</v>
      </c>
      <c r="D132" s="5" t="s">
        <v>196</v>
      </c>
      <c r="E132" s="5" t="s">
        <v>146</v>
      </c>
      <c r="F132" s="6">
        <v>60</v>
      </c>
      <c r="G132" s="7">
        <v>289.47000000000003</v>
      </c>
      <c r="H132" s="13">
        <f>G132*0.14</f>
        <v>40.525800000000011</v>
      </c>
      <c r="I132" s="14">
        <f>G132*0.22</f>
        <v>63.683400000000006</v>
      </c>
      <c r="J132" s="14">
        <f>G132+H132+I132</f>
        <v>393.67920000000004</v>
      </c>
      <c r="K132" s="14">
        <f>J132*1.1</f>
        <v>433.04712000000006</v>
      </c>
      <c r="L132" s="8"/>
      <c r="M132" s="5" t="s">
        <v>477</v>
      </c>
      <c r="N132" s="8" t="s">
        <v>478</v>
      </c>
      <c r="O132" s="9" t="s">
        <v>499</v>
      </c>
      <c r="P132" s="10">
        <v>45419</v>
      </c>
    </row>
    <row r="133" spans="1:16" ht="285" x14ac:dyDescent="0.2">
      <c r="A133" s="4" t="s">
        <v>145</v>
      </c>
      <c r="B133" s="5" t="s">
        <v>475</v>
      </c>
      <c r="C133" s="5" t="s">
        <v>381</v>
      </c>
      <c r="D133" s="5" t="s">
        <v>196</v>
      </c>
      <c r="E133" s="5" t="s">
        <v>146</v>
      </c>
      <c r="F133" s="6">
        <v>90</v>
      </c>
      <c r="G133" s="7">
        <v>439.82</v>
      </c>
      <c r="H133" s="13">
        <f>G133*0.14</f>
        <v>61.574800000000003</v>
      </c>
      <c r="I133" s="14">
        <f>G133*0.22</f>
        <v>96.760400000000004</v>
      </c>
      <c r="J133" s="14">
        <f>G133+H133+I133</f>
        <v>598.15519999999992</v>
      </c>
      <c r="K133" s="14">
        <f>J133*1.1</f>
        <v>657.97071999999991</v>
      </c>
      <c r="L133" s="8"/>
      <c r="M133" s="5" t="s">
        <v>477</v>
      </c>
      <c r="N133" s="8" t="s">
        <v>478</v>
      </c>
      <c r="O133" s="9" t="s">
        <v>504</v>
      </c>
      <c r="P133" s="10">
        <v>45419</v>
      </c>
    </row>
    <row r="134" spans="1:16" ht="225" x14ac:dyDescent="0.2">
      <c r="A134" s="4" t="s">
        <v>145</v>
      </c>
      <c r="B134" s="5" t="s">
        <v>475</v>
      </c>
      <c r="C134" s="5" t="s">
        <v>496</v>
      </c>
      <c r="D134" s="5" t="s">
        <v>196</v>
      </c>
      <c r="E134" s="5" t="s">
        <v>146</v>
      </c>
      <c r="F134" s="6">
        <v>60</v>
      </c>
      <c r="G134" s="7">
        <v>289.47000000000003</v>
      </c>
      <c r="H134" s="13">
        <f>G134*0.14</f>
        <v>40.525800000000011</v>
      </c>
      <c r="I134" s="14">
        <f>G134*0.22</f>
        <v>63.683400000000006</v>
      </c>
      <c r="J134" s="14">
        <f>G134+H134+I134</f>
        <v>393.67920000000004</v>
      </c>
      <c r="K134" s="14">
        <f>J134*1.1</f>
        <v>433.04712000000006</v>
      </c>
      <c r="L134" s="8"/>
      <c r="M134" s="5" t="s">
        <v>477</v>
      </c>
      <c r="N134" s="8" t="s">
        <v>478</v>
      </c>
      <c r="O134" s="9" t="s">
        <v>497</v>
      </c>
      <c r="P134" s="10">
        <v>45419</v>
      </c>
    </row>
    <row r="135" spans="1:16" ht="225" x14ac:dyDescent="0.2">
      <c r="A135" s="4" t="s">
        <v>145</v>
      </c>
      <c r="B135" s="5" t="s">
        <v>475</v>
      </c>
      <c r="C135" s="5" t="s">
        <v>502</v>
      </c>
      <c r="D135" s="5" t="s">
        <v>196</v>
      </c>
      <c r="E135" s="5" t="s">
        <v>146</v>
      </c>
      <c r="F135" s="6">
        <v>90</v>
      </c>
      <c r="G135" s="7">
        <v>439.82</v>
      </c>
      <c r="H135" s="13">
        <f>G135*0.14</f>
        <v>61.574800000000003</v>
      </c>
      <c r="I135" s="14">
        <f>G135*0.22</f>
        <v>96.760400000000004</v>
      </c>
      <c r="J135" s="14">
        <f>G135+H135+I135</f>
        <v>598.15519999999992</v>
      </c>
      <c r="K135" s="14">
        <f>J135*1.1</f>
        <v>657.97071999999991</v>
      </c>
      <c r="L135" s="8"/>
      <c r="M135" s="5" t="s">
        <v>477</v>
      </c>
      <c r="N135" s="8" t="s">
        <v>478</v>
      </c>
      <c r="O135" s="9" t="s">
        <v>503</v>
      </c>
      <c r="P135" s="10">
        <v>45419</v>
      </c>
    </row>
    <row r="136" spans="1:16" ht="120" x14ac:dyDescent="0.2">
      <c r="A136" s="4" t="s">
        <v>143</v>
      </c>
      <c r="B136" s="5" t="s">
        <v>671</v>
      </c>
      <c r="C136" s="5" t="s">
        <v>458</v>
      </c>
      <c r="D136" s="5" t="s">
        <v>260</v>
      </c>
      <c r="E136" s="5" t="s">
        <v>144</v>
      </c>
      <c r="F136" s="6">
        <v>10</v>
      </c>
      <c r="G136" s="7">
        <v>34.840000000000003</v>
      </c>
      <c r="H136" s="13">
        <f>G136*0.17</f>
        <v>5.9228000000000014</v>
      </c>
      <c r="I136" s="14">
        <f>G136*0.3</f>
        <v>10.452</v>
      </c>
      <c r="J136" s="14">
        <f>G136+H136+I136</f>
        <v>51.214800000000004</v>
      </c>
      <c r="K136" s="14">
        <f>J136*1.1</f>
        <v>56.336280000000009</v>
      </c>
      <c r="L136" s="8"/>
      <c r="M136" s="5" t="s">
        <v>672</v>
      </c>
      <c r="N136" s="8" t="s">
        <v>673</v>
      </c>
      <c r="O136" s="9" t="s">
        <v>674</v>
      </c>
      <c r="P136" s="10">
        <v>45419</v>
      </c>
    </row>
    <row r="137" spans="1:16" ht="210" x14ac:dyDescent="0.2">
      <c r="A137" s="4" t="s">
        <v>162</v>
      </c>
      <c r="B137" s="5" t="s">
        <v>252</v>
      </c>
      <c r="C137" s="5" t="s">
        <v>254</v>
      </c>
      <c r="D137" s="5" t="s">
        <v>177</v>
      </c>
      <c r="E137" s="5" t="s">
        <v>163</v>
      </c>
      <c r="F137" s="6">
        <v>25</v>
      </c>
      <c r="G137" s="7">
        <v>678.4</v>
      </c>
      <c r="H137" s="13">
        <f>G137*0.1</f>
        <v>67.84</v>
      </c>
      <c r="I137" s="14">
        <f>G137*0.15</f>
        <v>101.75999999999999</v>
      </c>
      <c r="J137" s="14">
        <f>G137+H137+I137</f>
        <v>848</v>
      </c>
      <c r="K137" s="14">
        <f>J137*1.1</f>
        <v>932.80000000000007</v>
      </c>
      <c r="L137" s="8"/>
      <c r="M137" s="5" t="s">
        <v>253</v>
      </c>
      <c r="N137" s="8" t="s">
        <v>255</v>
      </c>
      <c r="O137" s="9" t="s">
        <v>256</v>
      </c>
      <c r="P137" s="10">
        <v>45419</v>
      </c>
    </row>
    <row r="138" spans="1:16" ht="285" x14ac:dyDescent="0.2">
      <c r="A138" s="4" t="s">
        <v>164</v>
      </c>
      <c r="B138" s="5" t="s">
        <v>164</v>
      </c>
      <c r="C138" s="5" t="s">
        <v>171</v>
      </c>
      <c r="D138" s="5" t="s">
        <v>54</v>
      </c>
      <c r="E138" s="5" t="s">
        <v>165</v>
      </c>
      <c r="F138" s="6">
        <v>60</v>
      </c>
      <c r="G138" s="7">
        <v>140.36000000000001</v>
      </c>
      <c r="H138" s="13">
        <f>G138*0.14</f>
        <v>19.650400000000005</v>
      </c>
      <c r="I138" s="14">
        <f>G138*0.22</f>
        <v>30.879200000000004</v>
      </c>
      <c r="J138" s="14">
        <f>G138+H138+I138</f>
        <v>190.8896</v>
      </c>
      <c r="K138" s="14">
        <f>J138*1.1</f>
        <v>209.97856000000002</v>
      </c>
      <c r="L138" s="8"/>
      <c r="M138" s="5" t="s">
        <v>166</v>
      </c>
      <c r="N138" s="8" t="s">
        <v>175</v>
      </c>
      <c r="O138" s="9" t="s">
        <v>170</v>
      </c>
      <c r="P138" s="10">
        <v>45419</v>
      </c>
    </row>
    <row r="139" spans="1:16" ht="225" x14ac:dyDescent="0.2">
      <c r="A139" s="4" t="s">
        <v>164</v>
      </c>
      <c r="B139" s="5" t="s">
        <v>164</v>
      </c>
      <c r="C139" s="5" t="s">
        <v>176</v>
      </c>
      <c r="D139" s="5" t="s">
        <v>54</v>
      </c>
      <c r="E139" s="5" t="s">
        <v>165</v>
      </c>
      <c r="F139" s="6">
        <v>60</v>
      </c>
      <c r="G139" s="7">
        <v>140.36000000000001</v>
      </c>
      <c r="H139" s="13">
        <f>G139*0.14</f>
        <v>19.650400000000005</v>
      </c>
      <c r="I139" s="14">
        <f>G139*0.22</f>
        <v>30.879200000000004</v>
      </c>
      <c r="J139" s="14">
        <f>G139+H139+I139</f>
        <v>190.8896</v>
      </c>
      <c r="K139" s="14">
        <f>J139*1.1</f>
        <v>209.97856000000002</v>
      </c>
      <c r="L139" s="8"/>
      <c r="M139" s="5" t="s">
        <v>166</v>
      </c>
      <c r="N139" s="8" t="s">
        <v>175</v>
      </c>
      <c r="O139" s="9" t="s">
        <v>168</v>
      </c>
      <c r="P139" s="10">
        <v>45419</v>
      </c>
    </row>
    <row r="140" spans="1:16" ht="285" x14ac:dyDescent="0.2">
      <c r="A140" s="4" t="s">
        <v>164</v>
      </c>
      <c r="B140" s="5" t="s">
        <v>164</v>
      </c>
      <c r="C140" s="5" t="s">
        <v>154</v>
      </c>
      <c r="D140" s="5" t="s">
        <v>54</v>
      </c>
      <c r="E140" s="5" t="s">
        <v>165</v>
      </c>
      <c r="F140" s="6">
        <v>60</v>
      </c>
      <c r="G140" s="7">
        <v>75.38</v>
      </c>
      <c r="H140" s="13">
        <f>G140*0.17</f>
        <v>12.8146</v>
      </c>
      <c r="I140" s="14">
        <f>G140*0.3</f>
        <v>22.613999999999997</v>
      </c>
      <c r="J140" s="14">
        <f>G140+H140+I140</f>
        <v>110.80859999999998</v>
      </c>
      <c r="K140" s="14">
        <f>J140*1.1</f>
        <v>121.88945999999999</v>
      </c>
      <c r="L140" s="8"/>
      <c r="M140" s="5" t="s">
        <v>166</v>
      </c>
      <c r="N140" s="8" t="s">
        <v>175</v>
      </c>
      <c r="O140" s="9" t="s">
        <v>169</v>
      </c>
      <c r="P140" s="10">
        <v>45419</v>
      </c>
    </row>
    <row r="141" spans="1:16" ht="225" x14ac:dyDescent="0.2">
      <c r="A141" s="4" t="s">
        <v>164</v>
      </c>
      <c r="B141" s="5" t="s">
        <v>164</v>
      </c>
      <c r="C141" s="5" t="s">
        <v>172</v>
      </c>
      <c r="D141" s="5" t="s">
        <v>54</v>
      </c>
      <c r="E141" s="5" t="s">
        <v>165</v>
      </c>
      <c r="F141" s="6">
        <v>60</v>
      </c>
      <c r="G141" s="7">
        <v>75.38</v>
      </c>
      <c r="H141" s="13">
        <f>G141*0.17</f>
        <v>12.8146</v>
      </c>
      <c r="I141" s="14">
        <f>G141*0.3</f>
        <v>22.613999999999997</v>
      </c>
      <c r="J141" s="14">
        <f>G141+H141+I141</f>
        <v>110.80859999999998</v>
      </c>
      <c r="K141" s="14">
        <f>J141*1.1</f>
        <v>121.88945999999999</v>
      </c>
      <c r="L141" s="8"/>
      <c r="M141" s="5" t="s">
        <v>166</v>
      </c>
      <c r="N141" s="8" t="s">
        <v>175</v>
      </c>
      <c r="O141" s="9" t="s">
        <v>167</v>
      </c>
      <c r="P141" s="10">
        <v>45419</v>
      </c>
    </row>
    <row r="142" spans="1:16" ht="195" x14ac:dyDescent="0.2">
      <c r="A142" s="4" t="s">
        <v>164</v>
      </c>
      <c r="B142" s="5" t="s">
        <v>562</v>
      </c>
      <c r="C142" s="5" t="s">
        <v>563</v>
      </c>
      <c r="D142" s="5" t="s">
        <v>120</v>
      </c>
      <c r="E142" s="5" t="s">
        <v>165</v>
      </c>
      <c r="F142" s="6">
        <v>60</v>
      </c>
      <c r="G142" s="7">
        <v>80.900000000000006</v>
      </c>
      <c r="H142" s="13">
        <f>G142*0.17</f>
        <v>13.753000000000002</v>
      </c>
      <c r="I142" s="14">
        <f>G142*0.3</f>
        <v>24.27</v>
      </c>
      <c r="J142" s="14">
        <f>G142+H142+I142</f>
        <v>118.923</v>
      </c>
      <c r="K142" s="14">
        <f>J142*1.1</f>
        <v>130.81530000000001</v>
      </c>
      <c r="L142" s="8"/>
      <c r="M142" s="5" t="s">
        <v>564</v>
      </c>
      <c r="N142" s="8" t="s">
        <v>565</v>
      </c>
      <c r="O142" s="9" t="s">
        <v>566</v>
      </c>
      <c r="P142" s="10">
        <v>45414</v>
      </c>
    </row>
    <row r="143" spans="1:16" ht="180" x14ac:dyDescent="0.2">
      <c r="A143" s="4" t="s">
        <v>845</v>
      </c>
      <c r="B143" s="5" t="s">
        <v>947</v>
      </c>
      <c r="C143" s="5" t="s">
        <v>860</v>
      </c>
      <c r="D143" s="5" t="s">
        <v>41</v>
      </c>
      <c r="E143" s="5" t="s">
        <v>948</v>
      </c>
      <c r="F143" s="6">
        <v>10</v>
      </c>
      <c r="G143" s="7">
        <v>1308.75</v>
      </c>
      <c r="H143" s="13">
        <f>G143*0.1</f>
        <v>130.875</v>
      </c>
      <c r="I143" s="14">
        <f>G143*0.15</f>
        <v>196.3125</v>
      </c>
      <c r="J143" s="14">
        <f>G143+H143+I143</f>
        <v>1635.9375</v>
      </c>
      <c r="K143" s="14">
        <f>J143*1.1</f>
        <v>1799.5312500000002</v>
      </c>
      <c r="L143" s="8"/>
      <c r="M143" s="5" t="s">
        <v>949</v>
      </c>
      <c r="N143" s="8" t="s">
        <v>950</v>
      </c>
      <c r="O143" s="9" t="s">
        <v>861</v>
      </c>
      <c r="P143" s="10">
        <v>45420</v>
      </c>
    </row>
    <row r="144" spans="1:16" ht="180" x14ac:dyDescent="0.2">
      <c r="A144" s="4" t="s">
        <v>845</v>
      </c>
      <c r="B144" s="5" t="s">
        <v>947</v>
      </c>
      <c r="C144" s="5" t="s">
        <v>951</v>
      </c>
      <c r="D144" s="5" t="s">
        <v>41</v>
      </c>
      <c r="E144" s="5" t="s">
        <v>948</v>
      </c>
      <c r="F144" s="6">
        <v>20</v>
      </c>
      <c r="G144" s="7">
        <v>2617.5</v>
      </c>
      <c r="H144" s="13">
        <f>G144*0.1</f>
        <v>261.75</v>
      </c>
      <c r="I144" s="14">
        <f>G144*0.15</f>
        <v>392.625</v>
      </c>
      <c r="J144" s="14">
        <f>G144+H144+I144</f>
        <v>3271.875</v>
      </c>
      <c r="K144" s="14">
        <f>J144*1.1</f>
        <v>3599.0625000000005</v>
      </c>
      <c r="L144" s="8"/>
      <c r="M144" s="5" t="s">
        <v>949</v>
      </c>
      <c r="N144" s="8" t="s">
        <v>950</v>
      </c>
      <c r="O144" s="9" t="s">
        <v>859</v>
      </c>
      <c r="P144" s="10">
        <v>45420</v>
      </c>
    </row>
    <row r="145" spans="1:16" ht="180" x14ac:dyDescent="0.2">
      <c r="A145" s="4" t="s">
        <v>845</v>
      </c>
      <c r="B145" s="5" t="s">
        <v>947</v>
      </c>
      <c r="C145" s="5" t="s">
        <v>853</v>
      </c>
      <c r="D145" s="5" t="s">
        <v>41</v>
      </c>
      <c r="E145" s="5" t="s">
        <v>948</v>
      </c>
      <c r="F145" s="6">
        <v>40</v>
      </c>
      <c r="G145" s="7">
        <v>5235</v>
      </c>
      <c r="H145" s="13">
        <f>G145*0.1</f>
        <v>523.5</v>
      </c>
      <c r="I145" s="14">
        <f>G145*0.15</f>
        <v>785.25</v>
      </c>
      <c r="J145" s="14">
        <f>G145+H145+I145</f>
        <v>6543.75</v>
      </c>
      <c r="K145" s="14">
        <f>J145*1.1</f>
        <v>7198.1250000000009</v>
      </c>
      <c r="L145" s="8"/>
      <c r="M145" s="5" t="s">
        <v>949</v>
      </c>
      <c r="N145" s="8" t="s">
        <v>950</v>
      </c>
      <c r="O145" s="9" t="s">
        <v>854</v>
      </c>
      <c r="P145" s="10">
        <v>45420</v>
      </c>
    </row>
    <row r="146" spans="1:16" ht="180" x14ac:dyDescent="0.2">
      <c r="A146" s="4" t="s">
        <v>845</v>
      </c>
      <c r="B146" s="5" t="s">
        <v>947</v>
      </c>
      <c r="C146" s="5" t="s">
        <v>851</v>
      </c>
      <c r="D146" s="5" t="s">
        <v>41</v>
      </c>
      <c r="E146" s="5" t="s">
        <v>948</v>
      </c>
      <c r="F146" s="6">
        <v>50</v>
      </c>
      <c r="G146" s="7">
        <v>6543.75</v>
      </c>
      <c r="H146" s="13">
        <f>G146*0.1</f>
        <v>654.375</v>
      </c>
      <c r="I146" s="14">
        <f>G146*0.15</f>
        <v>981.5625</v>
      </c>
      <c r="J146" s="14">
        <f>G146+H146+I146</f>
        <v>8179.6875</v>
      </c>
      <c r="K146" s="14">
        <f>J146*1.1</f>
        <v>8997.65625</v>
      </c>
      <c r="L146" s="8"/>
      <c r="M146" s="5" t="s">
        <v>949</v>
      </c>
      <c r="N146" s="8" t="s">
        <v>950</v>
      </c>
      <c r="O146" s="9" t="s">
        <v>852</v>
      </c>
      <c r="P146" s="10">
        <v>45420</v>
      </c>
    </row>
    <row r="147" spans="1:16" ht="180" x14ac:dyDescent="0.2">
      <c r="A147" s="4" t="s">
        <v>845</v>
      </c>
      <c r="B147" s="5" t="s">
        <v>947</v>
      </c>
      <c r="C147" s="5" t="s">
        <v>876</v>
      </c>
      <c r="D147" s="5" t="s">
        <v>41</v>
      </c>
      <c r="E147" s="5" t="s">
        <v>948</v>
      </c>
      <c r="F147" s="6">
        <v>60</v>
      </c>
      <c r="G147" s="7">
        <v>7852.5</v>
      </c>
      <c r="H147" s="13">
        <f>G147*0.1</f>
        <v>785.25</v>
      </c>
      <c r="I147" s="14">
        <f>G147*0.15</f>
        <v>1177.875</v>
      </c>
      <c r="J147" s="14">
        <f>G147+H147+I147</f>
        <v>9815.625</v>
      </c>
      <c r="K147" s="14">
        <f>J147*1.1</f>
        <v>10797.1875</v>
      </c>
      <c r="L147" s="8"/>
      <c r="M147" s="5" t="s">
        <v>949</v>
      </c>
      <c r="N147" s="8" t="s">
        <v>950</v>
      </c>
      <c r="O147" s="9" t="s">
        <v>857</v>
      </c>
      <c r="P147" s="10">
        <v>45420</v>
      </c>
    </row>
    <row r="148" spans="1:16" ht="180" x14ac:dyDescent="0.2">
      <c r="A148" s="4" t="s">
        <v>845</v>
      </c>
      <c r="B148" s="5" t="s">
        <v>947</v>
      </c>
      <c r="C148" s="5" t="s">
        <v>953</v>
      </c>
      <c r="D148" s="5" t="s">
        <v>41</v>
      </c>
      <c r="E148" s="5" t="s">
        <v>948</v>
      </c>
      <c r="F148" s="6">
        <v>70</v>
      </c>
      <c r="G148" s="7">
        <v>9161.25</v>
      </c>
      <c r="H148" s="13">
        <f>G148*0.1</f>
        <v>916.125</v>
      </c>
      <c r="I148" s="14">
        <f>G148*0.15</f>
        <v>1374.1875</v>
      </c>
      <c r="J148" s="14">
        <f>G148+H148+I148</f>
        <v>11451.5625</v>
      </c>
      <c r="K148" s="14">
        <f>J148*1.1</f>
        <v>12596.718750000002</v>
      </c>
      <c r="L148" s="8"/>
      <c r="M148" s="5" t="s">
        <v>949</v>
      </c>
      <c r="N148" s="8" t="s">
        <v>950</v>
      </c>
      <c r="O148" s="9" t="s">
        <v>856</v>
      </c>
      <c r="P148" s="10">
        <v>45420</v>
      </c>
    </row>
    <row r="149" spans="1:16" ht="180" x14ac:dyDescent="0.2">
      <c r="A149" s="4" t="s">
        <v>845</v>
      </c>
      <c r="B149" s="5" t="s">
        <v>947</v>
      </c>
      <c r="C149" s="5" t="s">
        <v>954</v>
      </c>
      <c r="D149" s="5" t="s">
        <v>41</v>
      </c>
      <c r="E149" s="5" t="s">
        <v>948</v>
      </c>
      <c r="F149" s="6">
        <v>80</v>
      </c>
      <c r="G149" s="7">
        <v>10470</v>
      </c>
      <c r="H149" s="13">
        <f>G149*0.1</f>
        <v>1047</v>
      </c>
      <c r="I149" s="14">
        <f>G149*0.15</f>
        <v>1570.5</v>
      </c>
      <c r="J149" s="14">
        <f>G149+H149+I149</f>
        <v>13087.5</v>
      </c>
      <c r="K149" s="14">
        <f>J149*1.1</f>
        <v>14396.250000000002</v>
      </c>
      <c r="L149" s="8"/>
      <c r="M149" s="5" t="s">
        <v>949</v>
      </c>
      <c r="N149" s="8" t="s">
        <v>950</v>
      </c>
      <c r="O149" s="9" t="s">
        <v>855</v>
      </c>
      <c r="P149" s="10">
        <v>45420</v>
      </c>
    </row>
    <row r="150" spans="1:16" ht="180" x14ac:dyDescent="0.2">
      <c r="A150" s="4" t="s">
        <v>845</v>
      </c>
      <c r="B150" s="5" t="s">
        <v>947</v>
      </c>
      <c r="C150" s="5" t="s">
        <v>955</v>
      </c>
      <c r="D150" s="5" t="s">
        <v>41</v>
      </c>
      <c r="E150" s="5" t="s">
        <v>948</v>
      </c>
      <c r="F150" s="6">
        <v>90</v>
      </c>
      <c r="G150" s="7">
        <v>11778.75</v>
      </c>
      <c r="H150" s="13">
        <f>G150*0.1</f>
        <v>1177.875</v>
      </c>
      <c r="I150" s="14">
        <f>G150*0.15</f>
        <v>1766.8125</v>
      </c>
      <c r="J150" s="14">
        <f>G150+H150+I150</f>
        <v>14723.4375</v>
      </c>
      <c r="K150" s="14">
        <f>J150*1.1</f>
        <v>16195.781250000002</v>
      </c>
      <c r="L150" s="8"/>
      <c r="M150" s="5" t="s">
        <v>949</v>
      </c>
      <c r="N150" s="8" t="s">
        <v>950</v>
      </c>
      <c r="O150" s="9" t="s">
        <v>850</v>
      </c>
      <c r="P150" s="10">
        <v>45420</v>
      </c>
    </row>
    <row r="151" spans="1:16" ht="180" x14ac:dyDescent="0.2">
      <c r="A151" s="4" t="s">
        <v>845</v>
      </c>
      <c r="B151" s="5" t="s">
        <v>947</v>
      </c>
      <c r="C151" s="5" t="s">
        <v>848</v>
      </c>
      <c r="D151" s="5" t="s">
        <v>41</v>
      </c>
      <c r="E151" s="5" t="s">
        <v>948</v>
      </c>
      <c r="F151" s="6">
        <v>100</v>
      </c>
      <c r="G151" s="7">
        <v>13087.5</v>
      </c>
      <c r="H151" s="13">
        <f>G151*0.1</f>
        <v>1308.75</v>
      </c>
      <c r="I151" s="14">
        <f>G151*0.15</f>
        <v>1963.125</v>
      </c>
      <c r="J151" s="14">
        <f>G151+H151+I151</f>
        <v>16359.375</v>
      </c>
      <c r="K151" s="14">
        <f>J151*1.1</f>
        <v>17995.3125</v>
      </c>
      <c r="L151" s="8"/>
      <c r="M151" s="5" t="s">
        <v>949</v>
      </c>
      <c r="N151" s="8" t="s">
        <v>950</v>
      </c>
      <c r="O151" s="9" t="s">
        <v>849</v>
      </c>
      <c r="P151" s="10">
        <v>45420</v>
      </c>
    </row>
    <row r="152" spans="1:16" ht="180" x14ac:dyDescent="0.2">
      <c r="A152" s="4" t="s">
        <v>845</v>
      </c>
      <c r="B152" s="5" t="s">
        <v>947</v>
      </c>
      <c r="C152" s="5" t="s">
        <v>952</v>
      </c>
      <c r="D152" s="5" t="s">
        <v>41</v>
      </c>
      <c r="E152" s="5" t="s">
        <v>948</v>
      </c>
      <c r="F152" s="6">
        <v>30</v>
      </c>
      <c r="G152" s="7">
        <v>3926.25</v>
      </c>
      <c r="H152" s="13">
        <f>G152*0.1</f>
        <v>392.625</v>
      </c>
      <c r="I152" s="14">
        <f>G152*0.15</f>
        <v>588.9375</v>
      </c>
      <c r="J152" s="14">
        <f>G152+H152+I152</f>
        <v>4907.8125</v>
      </c>
      <c r="K152" s="14">
        <f>J152*1.1</f>
        <v>5398.59375</v>
      </c>
      <c r="L152" s="8"/>
      <c r="M152" s="5" t="s">
        <v>949</v>
      </c>
      <c r="N152" s="8" t="s">
        <v>950</v>
      </c>
      <c r="O152" s="9" t="s">
        <v>858</v>
      </c>
      <c r="P152" s="10">
        <v>45420</v>
      </c>
    </row>
    <row r="153" spans="1:16" ht="165" x14ac:dyDescent="0.2">
      <c r="A153" s="4" t="s">
        <v>845</v>
      </c>
      <c r="B153" s="5" t="s">
        <v>947</v>
      </c>
      <c r="C153" s="5" t="s">
        <v>846</v>
      </c>
      <c r="D153" s="5" t="s">
        <v>41</v>
      </c>
      <c r="E153" s="5" t="s">
        <v>948</v>
      </c>
      <c r="F153" s="6">
        <v>40</v>
      </c>
      <c r="G153" s="7">
        <v>5235</v>
      </c>
      <c r="H153" s="13">
        <f>G153*0.1</f>
        <v>523.5</v>
      </c>
      <c r="I153" s="14">
        <f>G153*0.15</f>
        <v>785.25</v>
      </c>
      <c r="J153" s="14">
        <f>G153+H153+I153</f>
        <v>6543.75</v>
      </c>
      <c r="K153" s="14">
        <f>J153*1.1</f>
        <v>7198.1250000000009</v>
      </c>
      <c r="L153" s="8"/>
      <c r="M153" s="5" t="s">
        <v>949</v>
      </c>
      <c r="N153" s="8" t="s">
        <v>950</v>
      </c>
      <c r="O153" s="9" t="s">
        <v>847</v>
      </c>
      <c r="P153" s="10">
        <v>45420</v>
      </c>
    </row>
    <row r="154" spans="1:16" ht="180" x14ac:dyDescent="0.2">
      <c r="A154" s="4" t="s">
        <v>845</v>
      </c>
      <c r="B154" s="5" t="s">
        <v>947</v>
      </c>
      <c r="C154" s="5" t="s">
        <v>866</v>
      </c>
      <c r="D154" s="5" t="s">
        <v>41</v>
      </c>
      <c r="E154" s="5" t="s">
        <v>948</v>
      </c>
      <c r="F154" s="6">
        <v>10</v>
      </c>
      <c r="G154" s="7">
        <v>2617.5</v>
      </c>
      <c r="H154" s="13">
        <f>G154*0.1</f>
        <v>261.75</v>
      </c>
      <c r="I154" s="14">
        <f>G154*0.15</f>
        <v>392.625</v>
      </c>
      <c r="J154" s="14">
        <f>G154+H154+I154</f>
        <v>3271.875</v>
      </c>
      <c r="K154" s="14">
        <f>J154*1.1</f>
        <v>3599.0625000000005</v>
      </c>
      <c r="L154" s="8"/>
      <c r="M154" s="5" t="s">
        <v>949</v>
      </c>
      <c r="N154" s="8" t="s">
        <v>950</v>
      </c>
      <c r="O154" s="9" t="s">
        <v>867</v>
      </c>
      <c r="P154" s="10">
        <v>45420</v>
      </c>
    </row>
    <row r="155" spans="1:16" ht="180" x14ac:dyDescent="0.2">
      <c r="A155" s="4" t="s">
        <v>845</v>
      </c>
      <c r="B155" s="5" t="s">
        <v>947</v>
      </c>
      <c r="C155" s="5" t="s">
        <v>956</v>
      </c>
      <c r="D155" s="5" t="s">
        <v>41</v>
      </c>
      <c r="E155" s="5" t="s">
        <v>948</v>
      </c>
      <c r="F155" s="6">
        <v>20</v>
      </c>
      <c r="G155" s="7">
        <v>5235</v>
      </c>
      <c r="H155" s="13">
        <f>G155*0.1</f>
        <v>523.5</v>
      </c>
      <c r="I155" s="14">
        <f>G155*0.15</f>
        <v>785.25</v>
      </c>
      <c r="J155" s="14">
        <f>G155+H155+I155</f>
        <v>6543.75</v>
      </c>
      <c r="K155" s="14">
        <f>J155*1.1</f>
        <v>7198.1250000000009</v>
      </c>
      <c r="L155" s="8"/>
      <c r="M155" s="5" t="s">
        <v>949</v>
      </c>
      <c r="N155" s="8" t="s">
        <v>950</v>
      </c>
      <c r="O155" s="9" t="s">
        <v>865</v>
      </c>
      <c r="P155" s="10">
        <v>45420</v>
      </c>
    </row>
    <row r="156" spans="1:16" ht="180" x14ac:dyDescent="0.2">
      <c r="A156" s="4" t="s">
        <v>845</v>
      </c>
      <c r="B156" s="5" t="s">
        <v>947</v>
      </c>
      <c r="C156" s="5" t="s">
        <v>957</v>
      </c>
      <c r="D156" s="5" t="s">
        <v>41</v>
      </c>
      <c r="E156" s="5" t="s">
        <v>948</v>
      </c>
      <c r="F156" s="6">
        <v>30</v>
      </c>
      <c r="G156" s="7">
        <v>7852.5</v>
      </c>
      <c r="H156" s="13">
        <f>G156*0.1</f>
        <v>785.25</v>
      </c>
      <c r="I156" s="14">
        <f>G156*0.15</f>
        <v>1177.875</v>
      </c>
      <c r="J156" s="14">
        <f>G156+H156+I156</f>
        <v>9815.625</v>
      </c>
      <c r="K156" s="14">
        <f>J156*1.1</f>
        <v>10797.1875</v>
      </c>
      <c r="L156" s="8"/>
      <c r="M156" s="5" t="s">
        <v>949</v>
      </c>
      <c r="N156" s="8" t="s">
        <v>950</v>
      </c>
      <c r="O156" s="9" t="s">
        <v>875</v>
      </c>
      <c r="P156" s="10">
        <v>45420</v>
      </c>
    </row>
    <row r="157" spans="1:16" ht="180" x14ac:dyDescent="0.2">
      <c r="A157" s="4" t="s">
        <v>845</v>
      </c>
      <c r="B157" s="5" t="s">
        <v>947</v>
      </c>
      <c r="C157" s="5" t="s">
        <v>873</v>
      </c>
      <c r="D157" s="5" t="s">
        <v>41</v>
      </c>
      <c r="E157" s="5" t="s">
        <v>948</v>
      </c>
      <c r="F157" s="6">
        <v>40</v>
      </c>
      <c r="G157" s="7">
        <v>10470</v>
      </c>
      <c r="H157" s="13">
        <f>G157*0.1</f>
        <v>1047</v>
      </c>
      <c r="I157" s="14">
        <f>G157*0.15</f>
        <v>1570.5</v>
      </c>
      <c r="J157" s="14">
        <f>G157+H157+I157</f>
        <v>13087.5</v>
      </c>
      <c r="K157" s="14">
        <f>J157*1.1</f>
        <v>14396.250000000002</v>
      </c>
      <c r="L157" s="8"/>
      <c r="M157" s="5" t="s">
        <v>949</v>
      </c>
      <c r="N157" s="8" t="s">
        <v>950</v>
      </c>
      <c r="O157" s="9" t="s">
        <v>874</v>
      </c>
      <c r="P157" s="10">
        <v>45420</v>
      </c>
    </row>
    <row r="158" spans="1:16" ht="180" x14ac:dyDescent="0.2">
      <c r="A158" s="4" t="s">
        <v>845</v>
      </c>
      <c r="B158" s="5" t="s">
        <v>947</v>
      </c>
      <c r="C158" s="5" t="s">
        <v>870</v>
      </c>
      <c r="D158" s="5" t="s">
        <v>41</v>
      </c>
      <c r="E158" s="5" t="s">
        <v>948</v>
      </c>
      <c r="F158" s="6">
        <v>60</v>
      </c>
      <c r="G158" s="7">
        <v>15705</v>
      </c>
      <c r="H158" s="13">
        <f>G158*0.1</f>
        <v>1570.5</v>
      </c>
      <c r="I158" s="14">
        <f>G158*0.15</f>
        <v>2355.75</v>
      </c>
      <c r="J158" s="14">
        <f>G158+H158+I158</f>
        <v>19631.25</v>
      </c>
      <c r="K158" s="14">
        <f>J158*1.1</f>
        <v>21594.375</v>
      </c>
      <c r="L158" s="8"/>
      <c r="M158" s="5" t="s">
        <v>949</v>
      </c>
      <c r="N158" s="8" t="s">
        <v>950</v>
      </c>
      <c r="O158" s="9" t="s">
        <v>871</v>
      </c>
      <c r="P158" s="10">
        <v>45420</v>
      </c>
    </row>
    <row r="159" spans="1:16" ht="180" x14ac:dyDescent="0.2">
      <c r="A159" s="4" t="s">
        <v>845</v>
      </c>
      <c r="B159" s="5" t="s">
        <v>947</v>
      </c>
      <c r="C159" s="5" t="s">
        <v>958</v>
      </c>
      <c r="D159" s="5" t="s">
        <v>41</v>
      </c>
      <c r="E159" s="5" t="s">
        <v>948</v>
      </c>
      <c r="F159" s="6">
        <v>70</v>
      </c>
      <c r="G159" s="7">
        <v>18322.5</v>
      </c>
      <c r="H159" s="13">
        <f>G159*0.1</f>
        <v>1832.25</v>
      </c>
      <c r="I159" s="14">
        <f>G159*0.15</f>
        <v>2748.375</v>
      </c>
      <c r="J159" s="14">
        <f>G159+H159+I159</f>
        <v>22903.125</v>
      </c>
      <c r="K159" s="14">
        <f>J159*1.1</f>
        <v>25193.437500000004</v>
      </c>
      <c r="L159" s="8"/>
      <c r="M159" s="5" t="s">
        <v>949</v>
      </c>
      <c r="N159" s="8" t="s">
        <v>950</v>
      </c>
      <c r="O159" s="9" t="s">
        <v>869</v>
      </c>
      <c r="P159" s="10">
        <v>45420</v>
      </c>
    </row>
    <row r="160" spans="1:16" ht="180" x14ac:dyDescent="0.2">
      <c r="A160" s="4" t="s">
        <v>845</v>
      </c>
      <c r="B160" s="5" t="s">
        <v>947</v>
      </c>
      <c r="C160" s="5" t="s">
        <v>959</v>
      </c>
      <c r="D160" s="5" t="s">
        <v>41</v>
      </c>
      <c r="E160" s="5" t="s">
        <v>948</v>
      </c>
      <c r="F160" s="6">
        <v>80</v>
      </c>
      <c r="G160" s="7">
        <v>20940</v>
      </c>
      <c r="H160" s="13">
        <f>G160*0.1</f>
        <v>2094</v>
      </c>
      <c r="I160" s="14">
        <f>G160*0.15</f>
        <v>3141</v>
      </c>
      <c r="J160" s="14">
        <f>G160+H160+I160</f>
        <v>26175</v>
      </c>
      <c r="K160" s="14">
        <f>J160*1.1</f>
        <v>28792.500000000004</v>
      </c>
      <c r="L160" s="8"/>
      <c r="M160" s="5" t="s">
        <v>949</v>
      </c>
      <c r="N160" s="8" t="s">
        <v>950</v>
      </c>
      <c r="O160" s="9" t="s">
        <v>868</v>
      </c>
      <c r="P160" s="10">
        <v>45420</v>
      </c>
    </row>
    <row r="161" spans="1:16" ht="180" x14ac:dyDescent="0.2">
      <c r="A161" s="4" t="s">
        <v>845</v>
      </c>
      <c r="B161" s="5" t="s">
        <v>947</v>
      </c>
      <c r="C161" s="5" t="s">
        <v>960</v>
      </c>
      <c r="D161" s="5" t="s">
        <v>41</v>
      </c>
      <c r="E161" s="5" t="s">
        <v>948</v>
      </c>
      <c r="F161" s="6">
        <v>90</v>
      </c>
      <c r="G161" s="7">
        <v>23557.5</v>
      </c>
      <c r="H161" s="13">
        <f>G161*0.1</f>
        <v>2355.75</v>
      </c>
      <c r="I161" s="14">
        <f>G161*0.15</f>
        <v>3533.625</v>
      </c>
      <c r="J161" s="14">
        <f>G161+H161+I161</f>
        <v>29446.875</v>
      </c>
      <c r="K161" s="14">
        <f>J161*1.1</f>
        <v>32391.562500000004</v>
      </c>
      <c r="L161" s="8"/>
      <c r="M161" s="5" t="s">
        <v>949</v>
      </c>
      <c r="N161" s="8" t="s">
        <v>950</v>
      </c>
      <c r="O161" s="9" t="s">
        <v>864</v>
      </c>
      <c r="P161" s="10">
        <v>45420</v>
      </c>
    </row>
    <row r="162" spans="1:16" ht="180" x14ac:dyDescent="0.2">
      <c r="A162" s="4" t="s">
        <v>845</v>
      </c>
      <c r="B162" s="5" t="s">
        <v>947</v>
      </c>
      <c r="C162" s="5" t="s">
        <v>772</v>
      </c>
      <c r="D162" s="5" t="s">
        <v>41</v>
      </c>
      <c r="E162" s="5" t="s">
        <v>948</v>
      </c>
      <c r="F162" s="6">
        <v>100</v>
      </c>
      <c r="G162" s="7">
        <v>26175</v>
      </c>
      <c r="H162" s="13">
        <f>G162*0.1</f>
        <v>2617.5</v>
      </c>
      <c r="I162" s="14">
        <f>G162*0.15</f>
        <v>3926.25</v>
      </c>
      <c r="J162" s="14">
        <f>G162+H162+I162</f>
        <v>32718.75</v>
      </c>
      <c r="K162" s="14">
        <f>J162*1.1</f>
        <v>35990.625</v>
      </c>
      <c r="L162" s="8"/>
      <c r="M162" s="5" t="s">
        <v>949</v>
      </c>
      <c r="N162" s="8" t="s">
        <v>950</v>
      </c>
      <c r="O162" s="9" t="s">
        <v>863</v>
      </c>
      <c r="P162" s="10">
        <v>45420</v>
      </c>
    </row>
    <row r="163" spans="1:16" ht="180" x14ac:dyDescent="0.2">
      <c r="A163" s="4" t="s">
        <v>845</v>
      </c>
      <c r="B163" s="5" t="s">
        <v>947</v>
      </c>
      <c r="C163" s="5" t="s">
        <v>771</v>
      </c>
      <c r="D163" s="5" t="s">
        <v>41</v>
      </c>
      <c r="E163" s="5" t="s">
        <v>948</v>
      </c>
      <c r="F163" s="6">
        <v>50</v>
      </c>
      <c r="G163" s="7">
        <v>13087.5</v>
      </c>
      <c r="H163" s="13">
        <f>G163*0.1</f>
        <v>1308.75</v>
      </c>
      <c r="I163" s="14">
        <f>G163*0.15</f>
        <v>1963.125</v>
      </c>
      <c r="J163" s="14">
        <f>G163+H163+I163</f>
        <v>16359.375</v>
      </c>
      <c r="K163" s="14">
        <f>J163*1.1</f>
        <v>17995.3125</v>
      </c>
      <c r="L163" s="8"/>
      <c r="M163" s="5" t="s">
        <v>949</v>
      </c>
      <c r="N163" s="8" t="s">
        <v>950</v>
      </c>
      <c r="O163" s="9" t="s">
        <v>872</v>
      </c>
      <c r="P163" s="10">
        <v>45420</v>
      </c>
    </row>
    <row r="164" spans="1:16" ht="165" x14ac:dyDescent="0.2">
      <c r="A164" s="4" t="s">
        <v>845</v>
      </c>
      <c r="B164" s="5" t="s">
        <v>947</v>
      </c>
      <c r="C164" s="5" t="s">
        <v>773</v>
      </c>
      <c r="D164" s="5" t="s">
        <v>41</v>
      </c>
      <c r="E164" s="5" t="s">
        <v>948</v>
      </c>
      <c r="F164" s="6">
        <v>20</v>
      </c>
      <c r="G164" s="7">
        <v>5235</v>
      </c>
      <c r="H164" s="13">
        <f>G164*0.1</f>
        <v>523.5</v>
      </c>
      <c r="I164" s="14">
        <f>G164*0.15</f>
        <v>785.25</v>
      </c>
      <c r="J164" s="14">
        <f>G164+H164+I164</f>
        <v>6543.75</v>
      </c>
      <c r="K164" s="14">
        <f>J164*1.1</f>
        <v>7198.1250000000009</v>
      </c>
      <c r="L164" s="8"/>
      <c r="M164" s="5" t="s">
        <v>949</v>
      </c>
      <c r="N164" s="8" t="s">
        <v>950</v>
      </c>
      <c r="O164" s="9" t="s">
        <v>862</v>
      </c>
      <c r="P164" s="10">
        <v>45420</v>
      </c>
    </row>
    <row r="165" spans="1:16" ht="390" x14ac:dyDescent="0.25">
      <c r="A165" s="4" t="s">
        <v>657</v>
      </c>
      <c r="B165" s="5" t="s">
        <v>657</v>
      </c>
      <c r="C165" s="5" t="s">
        <v>886</v>
      </c>
      <c r="D165" s="5" t="s">
        <v>21</v>
      </c>
      <c r="E165" s="5" t="s">
        <v>658</v>
      </c>
      <c r="F165" s="6">
        <v>20</v>
      </c>
      <c r="G165" s="7">
        <v>774.5</v>
      </c>
      <c r="H165" s="15">
        <f>G165*0.25</f>
        <v>193.625</v>
      </c>
      <c r="I165" s="16">
        <f>G165*0.41</f>
        <v>317.54499999999996</v>
      </c>
      <c r="J165" s="16">
        <f>G165*1.66</f>
        <v>1285.6699999999998</v>
      </c>
      <c r="K165" s="16">
        <f>J165*1.1</f>
        <v>1414.2369999999999</v>
      </c>
      <c r="L165" s="8"/>
      <c r="M165" s="5" t="s">
        <v>883</v>
      </c>
      <c r="N165" s="8" t="s">
        <v>884</v>
      </c>
      <c r="O165" s="9" t="s">
        <v>887</v>
      </c>
      <c r="P165" s="10">
        <v>45420</v>
      </c>
    </row>
    <row r="166" spans="1:16" ht="375" x14ac:dyDescent="0.25">
      <c r="A166" s="4" t="s">
        <v>657</v>
      </c>
      <c r="B166" s="5" t="s">
        <v>657</v>
      </c>
      <c r="C166" s="5" t="s">
        <v>882</v>
      </c>
      <c r="D166" s="5" t="s">
        <v>21</v>
      </c>
      <c r="E166" s="5" t="s">
        <v>658</v>
      </c>
      <c r="F166" s="6">
        <v>20</v>
      </c>
      <c r="G166" s="7">
        <v>207.7</v>
      </c>
      <c r="H166" s="15">
        <f>G166*0.25</f>
        <v>51.924999999999997</v>
      </c>
      <c r="I166" s="16">
        <f>G166*0.41</f>
        <v>85.156999999999996</v>
      </c>
      <c r="J166" s="16">
        <f>G166*1.66</f>
        <v>344.78199999999998</v>
      </c>
      <c r="K166" s="16">
        <f>J166*1.1</f>
        <v>379.2602</v>
      </c>
      <c r="L166" s="8"/>
      <c r="M166" s="5" t="s">
        <v>883</v>
      </c>
      <c r="N166" s="8" t="s">
        <v>884</v>
      </c>
      <c r="O166" s="9" t="s">
        <v>885</v>
      </c>
      <c r="P166" s="10">
        <v>45420</v>
      </c>
    </row>
    <row r="167" spans="1:16" ht="390" x14ac:dyDescent="0.25">
      <c r="A167" s="4" t="s">
        <v>657</v>
      </c>
      <c r="B167" s="5" t="s">
        <v>657</v>
      </c>
      <c r="C167" s="5" t="s">
        <v>888</v>
      </c>
      <c r="D167" s="5" t="s">
        <v>21</v>
      </c>
      <c r="E167" s="5" t="s">
        <v>658</v>
      </c>
      <c r="F167" s="6">
        <v>20</v>
      </c>
      <c r="G167" s="7">
        <v>1494.9</v>
      </c>
      <c r="H167" s="15">
        <f>G167*0.25</f>
        <v>373.72500000000002</v>
      </c>
      <c r="I167" s="16">
        <f>G167*0.41</f>
        <v>612.90899999999999</v>
      </c>
      <c r="J167" s="16">
        <f>G167*1.66</f>
        <v>2481.5340000000001</v>
      </c>
      <c r="K167" s="16">
        <f>J167*1.1</f>
        <v>2729.6874000000003</v>
      </c>
      <c r="L167" s="8"/>
      <c r="M167" s="5" t="s">
        <v>883</v>
      </c>
      <c r="N167" s="8" t="s">
        <v>884</v>
      </c>
      <c r="O167" s="9" t="s">
        <v>889</v>
      </c>
      <c r="P167" s="10">
        <v>45420</v>
      </c>
    </row>
    <row r="168" spans="1:16" ht="390" x14ac:dyDescent="0.25">
      <c r="A168" s="4" t="s">
        <v>657</v>
      </c>
      <c r="B168" s="5" t="s">
        <v>657</v>
      </c>
      <c r="C168" s="5" t="s">
        <v>890</v>
      </c>
      <c r="D168" s="5" t="s">
        <v>21</v>
      </c>
      <c r="E168" s="5" t="s">
        <v>658</v>
      </c>
      <c r="F168" s="6">
        <v>20</v>
      </c>
      <c r="G168" s="7">
        <v>404.9</v>
      </c>
      <c r="H168" s="15">
        <f>G168*0.25</f>
        <v>101.22499999999999</v>
      </c>
      <c r="I168" s="16">
        <f>G168*0.41</f>
        <v>166.00899999999999</v>
      </c>
      <c r="J168" s="16">
        <f>G168*1.66</f>
        <v>672.1339999999999</v>
      </c>
      <c r="K168" s="16">
        <f>J168*1.1</f>
        <v>739.34739999999999</v>
      </c>
      <c r="L168" s="8"/>
      <c r="M168" s="5" t="s">
        <v>883</v>
      </c>
      <c r="N168" s="8" t="s">
        <v>884</v>
      </c>
      <c r="O168" s="9" t="s">
        <v>891</v>
      </c>
      <c r="P168" s="10">
        <v>45420</v>
      </c>
    </row>
    <row r="169" spans="1:16" ht="180" x14ac:dyDescent="0.2">
      <c r="A169" s="4" t="s">
        <v>179</v>
      </c>
      <c r="B169" s="5" t="s">
        <v>179</v>
      </c>
      <c r="C169" s="5" t="s">
        <v>115</v>
      </c>
      <c r="D169" s="5" t="s">
        <v>85</v>
      </c>
      <c r="E169" s="5" t="s">
        <v>180</v>
      </c>
      <c r="F169" s="6">
        <v>28</v>
      </c>
      <c r="G169" s="7">
        <v>2800</v>
      </c>
      <c r="H169" s="13">
        <f>G169*0.1</f>
        <v>280</v>
      </c>
      <c r="I169" s="14">
        <f>G169*0.15</f>
        <v>420</v>
      </c>
      <c r="J169" s="14">
        <f>G169+H169+I169</f>
        <v>3500</v>
      </c>
      <c r="K169" s="14">
        <f>J169*1.1</f>
        <v>3850.0000000000005</v>
      </c>
      <c r="L169" s="8"/>
      <c r="M169" s="5" t="s">
        <v>181</v>
      </c>
      <c r="N169" s="8" t="s">
        <v>182</v>
      </c>
      <c r="O169" s="9" t="s">
        <v>183</v>
      </c>
      <c r="P169" s="10">
        <v>45415</v>
      </c>
    </row>
    <row r="170" spans="1:16" ht="150" x14ac:dyDescent="0.2">
      <c r="A170" s="4" t="s">
        <v>179</v>
      </c>
      <c r="B170" s="5" t="s">
        <v>179</v>
      </c>
      <c r="C170" s="5" t="s">
        <v>111</v>
      </c>
      <c r="D170" s="5" t="s">
        <v>85</v>
      </c>
      <c r="E170" s="5" t="s">
        <v>180</v>
      </c>
      <c r="F170" s="6">
        <v>1</v>
      </c>
      <c r="G170" s="7">
        <v>100</v>
      </c>
      <c r="H170" s="13">
        <f>G170*0.17</f>
        <v>17</v>
      </c>
      <c r="I170" s="14">
        <f>G170*0.3</f>
        <v>30</v>
      </c>
      <c r="J170" s="14">
        <f>G170+H170+I170</f>
        <v>147</v>
      </c>
      <c r="K170" s="14">
        <f>J170*1.1</f>
        <v>161.70000000000002</v>
      </c>
      <c r="L170" s="8"/>
      <c r="M170" s="5" t="s">
        <v>181</v>
      </c>
      <c r="N170" s="8" t="s">
        <v>182</v>
      </c>
      <c r="O170" s="9" t="s">
        <v>185</v>
      </c>
      <c r="P170" s="10">
        <v>45415</v>
      </c>
    </row>
    <row r="171" spans="1:16" ht="180" x14ac:dyDescent="0.2">
      <c r="A171" s="4" t="s">
        <v>179</v>
      </c>
      <c r="B171" s="5" t="s">
        <v>179</v>
      </c>
      <c r="C171" s="5" t="s">
        <v>116</v>
      </c>
      <c r="D171" s="5" t="s">
        <v>85</v>
      </c>
      <c r="E171" s="5" t="s">
        <v>180</v>
      </c>
      <c r="F171" s="6">
        <v>15</v>
      </c>
      <c r="G171" s="7">
        <v>2100</v>
      </c>
      <c r="H171" s="13">
        <f>G171*0.1</f>
        <v>210</v>
      </c>
      <c r="I171" s="14">
        <f>G171*0.15</f>
        <v>315</v>
      </c>
      <c r="J171" s="14">
        <f>G171+H171+I171</f>
        <v>2625</v>
      </c>
      <c r="K171" s="14">
        <f>J171*1.1</f>
        <v>2887.5000000000005</v>
      </c>
      <c r="L171" s="8"/>
      <c r="M171" s="5" t="s">
        <v>181</v>
      </c>
      <c r="N171" s="8" t="s">
        <v>182</v>
      </c>
      <c r="O171" s="9" t="s">
        <v>184</v>
      </c>
      <c r="P171" s="10">
        <v>45415</v>
      </c>
    </row>
    <row r="172" spans="1:16" ht="150" x14ac:dyDescent="0.2">
      <c r="A172" s="4" t="s">
        <v>179</v>
      </c>
      <c r="B172" s="5" t="s">
        <v>179</v>
      </c>
      <c r="C172" s="5" t="s">
        <v>112</v>
      </c>
      <c r="D172" s="5" t="s">
        <v>85</v>
      </c>
      <c r="E172" s="5" t="s">
        <v>180</v>
      </c>
      <c r="F172" s="6">
        <v>1</v>
      </c>
      <c r="G172" s="7">
        <v>140</v>
      </c>
      <c r="H172" s="13">
        <f>G172*0.14</f>
        <v>19.600000000000001</v>
      </c>
      <c r="I172" s="14">
        <f>G172*0.22</f>
        <v>30.8</v>
      </c>
      <c r="J172" s="14">
        <f>G172+H172+I172</f>
        <v>190.4</v>
      </c>
      <c r="K172" s="14">
        <f>J172*1.1</f>
        <v>209.44000000000003</v>
      </c>
      <c r="L172" s="8"/>
      <c r="M172" s="5" t="s">
        <v>181</v>
      </c>
      <c r="N172" s="8" t="s">
        <v>182</v>
      </c>
      <c r="O172" s="9" t="s">
        <v>186</v>
      </c>
      <c r="P172" s="10">
        <v>45415</v>
      </c>
    </row>
    <row r="173" spans="1:16" ht="240" x14ac:dyDescent="0.2">
      <c r="A173" s="4" t="s">
        <v>179</v>
      </c>
      <c r="B173" s="5" t="s">
        <v>421</v>
      </c>
      <c r="C173" s="5" t="s">
        <v>375</v>
      </c>
      <c r="D173" s="5" t="s">
        <v>52</v>
      </c>
      <c r="E173" s="5" t="s">
        <v>180</v>
      </c>
      <c r="F173" s="6">
        <v>40</v>
      </c>
      <c r="G173" s="7">
        <v>2000</v>
      </c>
      <c r="H173" s="13">
        <f>G173*0.1</f>
        <v>200</v>
      </c>
      <c r="I173" s="14">
        <f>G173*0.15</f>
        <v>300</v>
      </c>
      <c r="J173" s="14">
        <f>G173+H173+I173</f>
        <v>2500</v>
      </c>
      <c r="K173" s="14">
        <f>J173*1.1</f>
        <v>2750</v>
      </c>
      <c r="L173" s="8"/>
      <c r="M173" s="5" t="s">
        <v>422</v>
      </c>
      <c r="N173" s="8" t="s">
        <v>182</v>
      </c>
      <c r="O173" s="9" t="s">
        <v>429</v>
      </c>
      <c r="P173" s="10">
        <v>45415</v>
      </c>
    </row>
    <row r="174" spans="1:16" ht="240" x14ac:dyDescent="0.2">
      <c r="A174" s="4" t="s">
        <v>179</v>
      </c>
      <c r="B174" s="5" t="s">
        <v>421</v>
      </c>
      <c r="C174" s="5" t="s">
        <v>375</v>
      </c>
      <c r="D174" s="5" t="s">
        <v>52</v>
      </c>
      <c r="E174" s="5" t="s">
        <v>84</v>
      </c>
      <c r="F174" s="6">
        <v>40</v>
      </c>
      <c r="G174" s="7">
        <v>2000</v>
      </c>
      <c r="H174" s="13">
        <f>G174*0.1</f>
        <v>200</v>
      </c>
      <c r="I174" s="14">
        <f>G174*0.15</f>
        <v>300</v>
      </c>
      <c r="J174" s="14">
        <f>G174+H174+I174</f>
        <v>2500</v>
      </c>
      <c r="K174" s="14">
        <f>J174*1.1</f>
        <v>2750</v>
      </c>
      <c r="L174" s="8"/>
      <c r="M174" s="5" t="s">
        <v>438</v>
      </c>
      <c r="N174" s="8" t="s">
        <v>182</v>
      </c>
      <c r="O174" s="9" t="s">
        <v>429</v>
      </c>
      <c r="P174" s="10">
        <v>45415</v>
      </c>
    </row>
    <row r="175" spans="1:16" ht="240" x14ac:dyDescent="0.2">
      <c r="A175" s="4" t="s">
        <v>179</v>
      </c>
      <c r="B175" s="5" t="s">
        <v>421</v>
      </c>
      <c r="C175" s="5" t="s">
        <v>432</v>
      </c>
      <c r="D175" s="5" t="s">
        <v>52</v>
      </c>
      <c r="E175" s="5" t="s">
        <v>180</v>
      </c>
      <c r="F175" s="6">
        <v>28</v>
      </c>
      <c r="G175" s="7">
        <v>1400</v>
      </c>
      <c r="H175" s="13">
        <f>G175*0.1</f>
        <v>140</v>
      </c>
      <c r="I175" s="14">
        <f>G175*0.15</f>
        <v>210</v>
      </c>
      <c r="J175" s="14">
        <f>G175+H175+I175</f>
        <v>1750</v>
      </c>
      <c r="K175" s="14">
        <f>J175*1.1</f>
        <v>1925.0000000000002</v>
      </c>
      <c r="L175" s="8"/>
      <c r="M175" s="5" t="s">
        <v>422</v>
      </c>
      <c r="N175" s="8" t="s">
        <v>182</v>
      </c>
      <c r="O175" s="9" t="s">
        <v>433</v>
      </c>
      <c r="P175" s="10">
        <v>45415</v>
      </c>
    </row>
    <row r="176" spans="1:16" ht="240" x14ac:dyDescent="0.2">
      <c r="A176" s="4" t="s">
        <v>179</v>
      </c>
      <c r="B176" s="5" t="s">
        <v>421</v>
      </c>
      <c r="C176" s="5" t="s">
        <v>432</v>
      </c>
      <c r="D176" s="5" t="s">
        <v>52</v>
      </c>
      <c r="E176" s="5" t="s">
        <v>84</v>
      </c>
      <c r="F176" s="6">
        <v>28</v>
      </c>
      <c r="G176" s="7">
        <v>1400</v>
      </c>
      <c r="H176" s="13">
        <f>G176*0.1</f>
        <v>140</v>
      </c>
      <c r="I176" s="14">
        <f>G176*0.15</f>
        <v>210</v>
      </c>
      <c r="J176" s="14">
        <f>G176+H176+I176</f>
        <v>1750</v>
      </c>
      <c r="K176" s="14">
        <f>J176*1.1</f>
        <v>1925.0000000000002</v>
      </c>
      <c r="L176" s="8"/>
      <c r="M176" s="5" t="s">
        <v>438</v>
      </c>
      <c r="N176" s="8" t="s">
        <v>182</v>
      </c>
      <c r="O176" s="9" t="s">
        <v>433</v>
      </c>
      <c r="P176" s="10">
        <v>45415</v>
      </c>
    </row>
    <row r="177" spans="1:16" ht="240" x14ac:dyDescent="0.2">
      <c r="A177" s="4" t="s">
        <v>179</v>
      </c>
      <c r="B177" s="5" t="s">
        <v>421</v>
      </c>
      <c r="C177" s="5" t="s">
        <v>423</v>
      </c>
      <c r="D177" s="5" t="s">
        <v>52</v>
      </c>
      <c r="E177" s="5" t="s">
        <v>180</v>
      </c>
      <c r="F177" s="6">
        <v>1</v>
      </c>
      <c r="G177" s="7">
        <v>50</v>
      </c>
      <c r="H177" s="13">
        <f>G177*0.17</f>
        <v>8.5</v>
      </c>
      <c r="I177" s="14">
        <f>G177*0.3</f>
        <v>15</v>
      </c>
      <c r="J177" s="14">
        <f>G177+H177+I177</f>
        <v>73.5</v>
      </c>
      <c r="K177" s="14">
        <f>J177*1.1</f>
        <v>80.850000000000009</v>
      </c>
      <c r="L177" s="8"/>
      <c r="M177" s="5" t="s">
        <v>422</v>
      </c>
      <c r="N177" s="8" t="s">
        <v>182</v>
      </c>
      <c r="O177" s="9" t="s">
        <v>424</v>
      </c>
      <c r="P177" s="10">
        <v>45415</v>
      </c>
    </row>
    <row r="178" spans="1:16" ht="240" x14ac:dyDescent="0.2">
      <c r="A178" s="4" t="s">
        <v>179</v>
      </c>
      <c r="B178" s="5" t="s">
        <v>421</v>
      </c>
      <c r="C178" s="5" t="s">
        <v>423</v>
      </c>
      <c r="D178" s="5" t="s">
        <v>52</v>
      </c>
      <c r="E178" s="5" t="s">
        <v>84</v>
      </c>
      <c r="F178" s="6">
        <v>1</v>
      </c>
      <c r="G178" s="7">
        <v>50</v>
      </c>
      <c r="H178" s="13">
        <f>G178*0.17</f>
        <v>8.5</v>
      </c>
      <c r="I178" s="14">
        <f>G178*0.3</f>
        <v>15</v>
      </c>
      <c r="J178" s="14">
        <f>G178+H178+I178</f>
        <v>73.5</v>
      </c>
      <c r="K178" s="14">
        <f>J178*1.1</f>
        <v>80.850000000000009</v>
      </c>
      <c r="L178" s="8"/>
      <c r="M178" s="5" t="s">
        <v>438</v>
      </c>
      <c r="N178" s="8" t="s">
        <v>182</v>
      </c>
      <c r="O178" s="9" t="s">
        <v>424</v>
      </c>
      <c r="P178" s="10">
        <v>45415</v>
      </c>
    </row>
    <row r="179" spans="1:16" ht="240" x14ac:dyDescent="0.2">
      <c r="A179" s="4" t="s">
        <v>179</v>
      </c>
      <c r="B179" s="5" t="s">
        <v>421</v>
      </c>
      <c r="C179" s="5" t="s">
        <v>374</v>
      </c>
      <c r="D179" s="5" t="s">
        <v>52</v>
      </c>
      <c r="E179" s="5" t="s">
        <v>180</v>
      </c>
      <c r="F179" s="6">
        <v>32</v>
      </c>
      <c r="G179" s="7">
        <v>3200</v>
      </c>
      <c r="H179" s="13">
        <f>G179*0.1</f>
        <v>320</v>
      </c>
      <c r="I179" s="14">
        <f>G179*0.15</f>
        <v>480</v>
      </c>
      <c r="J179" s="14">
        <f>G179+H179+I179</f>
        <v>4000</v>
      </c>
      <c r="K179" s="14">
        <f>J179*1.1</f>
        <v>4400</v>
      </c>
      <c r="L179" s="8"/>
      <c r="M179" s="5" t="s">
        <v>422</v>
      </c>
      <c r="N179" s="8" t="s">
        <v>182</v>
      </c>
      <c r="O179" s="9" t="s">
        <v>430</v>
      </c>
      <c r="P179" s="10">
        <v>45415</v>
      </c>
    </row>
    <row r="180" spans="1:16" ht="240" x14ac:dyDescent="0.2">
      <c r="A180" s="4" t="s">
        <v>179</v>
      </c>
      <c r="B180" s="5" t="s">
        <v>421</v>
      </c>
      <c r="C180" s="5" t="s">
        <v>374</v>
      </c>
      <c r="D180" s="5" t="s">
        <v>52</v>
      </c>
      <c r="E180" s="5" t="s">
        <v>84</v>
      </c>
      <c r="F180" s="6">
        <v>32</v>
      </c>
      <c r="G180" s="7">
        <v>3200</v>
      </c>
      <c r="H180" s="13">
        <f>G180*0.1</f>
        <v>320</v>
      </c>
      <c r="I180" s="14">
        <f>G180*0.15</f>
        <v>480</v>
      </c>
      <c r="J180" s="14">
        <f>G180+H180+I180</f>
        <v>4000</v>
      </c>
      <c r="K180" s="14">
        <f>J180*1.1</f>
        <v>4400</v>
      </c>
      <c r="L180" s="8"/>
      <c r="M180" s="5" t="s">
        <v>438</v>
      </c>
      <c r="N180" s="8" t="s">
        <v>182</v>
      </c>
      <c r="O180" s="9" t="s">
        <v>430</v>
      </c>
      <c r="P180" s="10">
        <v>45415</v>
      </c>
    </row>
    <row r="181" spans="1:16" ht="240" x14ac:dyDescent="0.2">
      <c r="A181" s="4" t="s">
        <v>179</v>
      </c>
      <c r="B181" s="5" t="s">
        <v>421</v>
      </c>
      <c r="C181" s="5" t="s">
        <v>434</v>
      </c>
      <c r="D181" s="5" t="s">
        <v>52</v>
      </c>
      <c r="E181" s="5" t="s">
        <v>180</v>
      </c>
      <c r="F181" s="6">
        <v>28</v>
      </c>
      <c r="G181" s="7">
        <v>2800</v>
      </c>
      <c r="H181" s="13">
        <f>G181*0.1</f>
        <v>280</v>
      </c>
      <c r="I181" s="14">
        <f>G181*0.15</f>
        <v>420</v>
      </c>
      <c r="J181" s="14">
        <f>G181+H181+I181</f>
        <v>3500</v>
      </c>
      <c r="K181" s="14">
        <f>J181*1.1</f>
        <v>3850.0000000000005</v>
      </c>
      <c r="L181" s="8"/>
      <c r="M181" s="5" t="s">
        <v>422</v>
      </c>
      <c r="N181" s="8" t="s">
        <v>182</v>
      </c>
      <c r="O181" s="9" t="s">
        <v>435</v>
      </c>
      <c r="P181" s="10">
        <v>45415</v>
      </c>
    </row>
    <row r="182" spans="1:16" ht="240" x14ac:dyDescent="0.2">
      <c r="A182" s="4" t="s">
        <v>179</v>
      </c>
      <c r="B182" s="5" t="s">
        <v>421</v>
      </c>
      <c r="C182" s="5" t="s">
        <v>434</v>
      </c>
      <c r="D182" s="5" t="s">
        <v>52</v>
      </c>
      <c r="E182" s="5" t="s">
        <v>84</v>
      </c>
      <c r="F182" s="6">
        <v>28</v>
      </c>
      <c r="G182" s="7">
        <v>2800</v>
      </c>
      <c r="H182" s="13">
        <f>G182*0.1</f>
        <v>280</v>
      </c>
      <c r="I182" s="14">
        <f>G182*0.15</f>
        <v>420</v>
      </c>
      <c r="J182" s="14">
        <f>G182+H182+I182</f>
        <v>3500</v>
      </c>
      <c r="K182" s="14">
        <f>J182*1.1</f>
        <v>3850.0000000000005</v>
      </c>
      <c r="L182" s="8"/>
      <c r="M182" s="5" t="s">
        <v>438</v>
      </c>
      <c r="N182" s="8" t="s">
        <v>182</v>
      </c>
      <c r="O182" s="9" t="s">
        <v>435</v>
      </c>
      <c r="P182" s="10">
        <v>45415</v>
      </c>
    </row>
    <row r="183" spans="1:16" ht="240" x14ac:dyDescent="0.2">
      <c r="A183" s="4" t="s">
        <v>179</v>
      </c>
      <c r="B183" s="5" t="s">
        <v>421</v>
      </c>
      <c r="C183" s="5" t="s">
        <v>425</v>
      </c>
      <c r="D183" s="5" t="s">
        <v>52</v>
      </c>
      <c r="E183" s="5" t="s">
        <v>180</v>
      </c>
      <c r="F183" s="6">
        <v>1</v>
      </c>
      <c r="G183" s="7">
        <v>100</v>
      </c>
      <c r="H183" s="13">
        <f>G183*0.17</f>
        <v>17</v>
      </c>
      <c r="I183" s="14">
        <f>G183*0.3</f>
        <v>30</v>
      </c>
      <c r="J183" s="14">
        <f>G183+H183+I183</f>
        <v>147</v>
      </c>
      <c r="K183" s="14">
        <f>J183*1.1</f>
        <v>161.70000000000002</v>
      </c>
      <c r="L183" s="8"/>
      <c r="M183" s="5" t="s">
        <v>422</v>
      </c>
      <c r="N183" s="8" t="s">
        <v>182</v>
      </c>
      <c r="O183" s="9" t="s">
        <v>426</v>
      </c>
      <c r="P183" s="10">
        <v>45415</v>
      </c>
    </row>
    <row r="184" spans="1:16" ht="240" x14ac:dyDescent="0.2">
      <c r="A184" s="4" t="s">
        <v>179</v>
      </c>
      <c r="B184" s="5" t="s">
        <v>421</v>
      </c>
      <c r="C184" s="5" t="s">
        <v>425</v>
      </c>
      <c r="D184" s="5" t="s">
        <v>52</v>
      </c>
      <c r="E184" s="5" t="s">
        <v>84</v>
      </c>
      <c r="F184" s="6">
        <v>1</v>
      </c>
      <c r="G184" s="7">
        <v>100</v>
      </c>
      <c r="H184" s="13">
        <f>G184*0.17</f>
        <v>17</v>
      </c>
      <c r="I184" s="14">
        <f>G184*0.3</f>
        <v>30</v>
      </c>
      <c r="J184" s="14">
        <f>G184+H184+I184</f>
        <v>147</v>
      </c>
      <c r="K184" s="14">
        <f>J184*1.1</f>
        <v>161.70000000000002</v>
      </c>
      <c r="L184" s="8"/>
      <c r="M184" s="5" t="s">
        <v>438</v>
      </c>
      <c r="N184" s="8" t="s">
        <v>182</v>
      </c>
      <c r="O184" s="9" t="s">
        <v>426</v>
      </c>
      <c r="P184" s="10">
        <v>45415</v>
      </c>
    </row>
    <row r="185" spans="1:16" ht="240" x14ac:dyDescent="0.2">
      <c r="A185" s="4" t="s">
        <v>179</v>
      </c>
      <c r="B185" s="5" t="s">
        <v>421</v>
      </c>
      <c r="C185" s="5" t="s">
        <v>53</v>
      </c>
      <c r="D185" s="5" t="s">
        <v>52</v>
      </c>
      <c r="E185" s="5" t="s">
        <v>180</v>
      </c>
      <c r="F185" s="6">
        <v>18</v>
      </c>
      <c r="G185" s="7">
        <v>3600</v>
      </c>
      <c r="H185" s="13">
        <f>G185*0.1</f>
        <v>360</v>
      </c>
      <c r="I185" s="14">
        <f>G185*0.15</f>
        <v>540</v>
      </c>
      <c r="J185" s="14">
        <f>G185+H185+I185</f>
        <v>4500</v>
      </c>
      <c r="K185" s="14">
        <f>J185*1.1</f>
        <v>4950</v>
      </c>
      <c r="L185" s="8"/>
      <c r="M185" s="5" t="s">
        <v>422</v>
      </c>
      <c r="N185" s="8" t="s">
        <v>182</v>
      </c>
      <c r="O185" s="9" t="s">
        <v>431</v>
      </c>
      <c r="P185" s="10">
        <v>45415</v>
      </c>
    </row>
    <row r="186" spans="1:16" ht="240" x14ac:dyDescent="0.2">
      <c r="A186" s="4" t="s">
        <v>179</v>
      </c>
      <c r="B186" s="5" t="s">
        <v>421</v>
      </c>
      <c r="C186" s="5" t="s">
        <v>53</v>
      </c>
      <c r="D186" s="5" t="s">
        <v>52</v>
      </c>
      <c r="E186" s="5" t="s">
        <v>84</v>
      </c>
      <c r="F186" s="6">
        <v>18</v>
      </c>
      <c r="G186" s="7">
        <v>3600</v>
      </c>
      <c r="H186" s="13">
        <f>G186*0.1</f>
        <v>360</v>
      </c>
      <c r="I186" s="14">
        <f>G186*0.15</f>
        <v>540</v>
      </c>
      <c r="J186" s="14">
        <f>G186+H186+I186</f>
        <v>4500</v>
      </c>
      <c r="K186" s="14">
        <f>J186*1.1</f>
        <v>4950</v>
      </c>
      <c r="L186" s="8"/>
      <c r="M186" s="5" t="s">
        <v>438</v>
      </c>
      <c r="N186" s="8" t="s">
        <v>182</v>
      </c>
      <c r="O186" s="9" t="s">
        <v>431</v>
      </c>
      <c r="P186" s="10">
        <v>45415</v>
      </c>
    </row>
    <row r="187" spans="1:16" ht="240" x14ac:dyDescent="0.2">
      <c r="A187" s="4" t="s">
        <v>179</v>
      </c>
      <c r="B187" s="5" t="s">
        <v>421</v>
      </c>
      <c r="C187" s="5" t="s">
        <v>436</v>
      </c>
      <c r="D187" s="5" t="s">
        <v>52</v>
      </c>
      <c r="E187" s="5" t="s">
        <v>180</v>
      </c>
      <c r="F187" s="6">
        <v>15</v>
      </c>
      <c r="G187" s="7">
        <v>3000</v>
      </c>
      <c r="H187" s="13">
        <f>G187*0.1</f>
        <v>300</v>
      </c>
      <c r="I187" s="14">
        <f>G187*0.15</f>
        <v>450</v>
      </c>
      <c r="J187" s="14">
        <f>G187+H187+I187</f>
        <v>3750</v>
      </c>
      <c r="K187" s="14">
        <f>J187*1.1</f>
        <v>4125</v>
      </c>
      <c r="L187" s="8"/>
      <c r="M187" s="5" t="s">
        <v>422</v>
      </c>
      <c r="N187" s="8" t="s">
        <v>182</v>
      </c>
      <c r="O187" s="9" t="s">
        <v>437</v>
      </c>
      <c r="P187" s="10">
        <v>45415</v>
      </c>
    </row>
    <row r="188" spans="1:16" ht="240" x14ac:dyDescent="0.2">
      <c r="A188" s="4" t="s">
        <v>179</v>
      </c>
      <c r="B188" s="5" t="s">
        <v>421</v>
      </c>
      <c r="C188" s="5" t="s">
        <v>436</v>
      </c>
      <c r="D188" s="5" t="s">
        <v>52</v>
      </c>
      <c r="E188" s="5" t="s">
        <v>84</v>
      </c>
      <c r="F188" s="6">
        <v>15</v>
      </c>
      <c r="G188" s="7">
        <v>3000</v>
      </c>
      <c r="H188" s="13">
        <f>G188*0.1</f>
        <v>300</v>
      </c>
      <c r="I188" s="14">
        <f>G188*0.15</f>
        <v>450</v>
      </c>
      <c r="J188" s="14">
        <f>G188+H188+I188</f>
        <v>3750</v>
      </c>
      <c r="K188" s="14">
        <f>J188*1.1</f>
        <v>4125</v>
      </c>
      <c r="L188" s="8"/>
      <c r="M188" s="5" t="s">
        <v>438</v>
      </c>
      <c r="N188" s="8" t="s">
        <v>182</v>
      </c>
      <c r="O188" s="9" t="s">
        <v>437</v>
      </c>
      <c r="P188" s="10">
        <v>45415</v>
      </c>
    </row>
    <row r="189" spans="1:16" ht="240" x14ac:dyDescent="0.2">
      <c r="A189" s="4" t="s">
        <v>179</v>
      </c>
      <c r="B189" s="5" t="s">
        <v>421</v>
      </c>
      <c r="C189" s="5" t="s">
        <v>427</v>
      </c>
      <c r="D189" s="5" t="s">
        <v>52</v>
      </c>
      <c r="E189" s="5" t="s">
        <v>180</v>
      </c>
      <c r="F189" s="6">
        <v>1</v>
      </c>
      <c r="G189" s="7">
        <v>200</v>
      </c>
      <c r="H189" s="13">
        <f>G189*0.14</f>
        <v>28.000000000000004</v>
      </c>
      <c r="I189" s="14">
        <f>G189*0.22</f>
        <v>44</v>
      </c>
      <c r="J189" s="14">
        <f>G189+H189+I189</f>
        <v>272</v>
      </c>
      <c r="K189" s="14">
        <f>J189*1.1</f>
        <v>299.20000000000005</v>
      </c>
      <c r="L189" s="8"/>
      <c r="M189" s="5" t="s">
        <v>422</v>
      </c>
      <c r="N189" s="8" t="s">
        <v>182</v>
      </c>
      <c r="O189" s="9" t="s">
        <v>428</v>
      </c>
      <c r="P189" s="10">
        <v>45415</v>
      </c>
    </row>
    <row r="190" spans="1:16" ht="240" x14ac:dyDescent="0.2">
      <c r="A190" s="4" t="s">
        <v>179</v>
      </c>
      <c r="B190" s="5" t="s">
        <v>421</v>
      </c>
      <c r="C190" s="5" t="s">
        <v>427</v>
      </c>
      <c r="D190" s="5" t="s">
        <v>52</v>
      </c>
      <c r="E190" s="5" t="s">
        <v>84</v>
      </c>
      <c r="F190" s="6">
        <v>1</v>
      </c>
      <c r="G190" s="7">
        <v>200</v>
      </c>
      <c r="H190" s="13">
        <f>G190*0.14</f>
        <v>28.000000000000004</v>
      </c>
      <c r="I190" s="14">
        <f>G190*0.22</f>
        <v>44</v>
      </c>
      <c r="J190" s="14">
        <f>G190+H190+I190</f>
        <v>272</v>
      </c>
      <c r="K190" s="14">
        <f>J190*1.1</f>
        <v>299.20000000000005</v>
      </c>
      <c r="L190" s="8"/>
      <c r="M190" s="5" t="s">
        <v>438</v>
      </c>
      <c r="N190" s="8" t="s">
        <v>182</v>
      </c>
      <c r="O190" s="9" t="s">
        <v>428</v>
      </c>
      <c r="P190" s="10">
        <v>45415</v>
      </c>
    </row>
    <row r="191" spans="1:16" ht="240" x14ac:dyDescent="0.2">
      <c r="A191" s="4" t="s">
        <v>199</v>
      </c>
      <c r="B191" s="5" t="s">
        <v>401</v>
      </c>
      <c r="C191" s="5" t="s">
        <v>402</v>
      </c>
      <c r="D191" s="5" t="s">
        <v>341</v>
      </c>
      <c r="E191" s="5" t="s">
        <v>349</v>
      </c>
      <c r="F191" s="6">
        <v>2</v>
      </c>
      <c r="G191" s="7">
        <v>557.51</v>
      </c>
      <c r="H191" s="13">
        <f>G191*0.1</f>
        <v>55.751000000000005</v>
      </c>
      <c r="I191" s="14">
        <f>G191*0.15</f>
        <v>83.626499999999993</v>
      </c>
      <c r="J191" s="14">
        <f>G191+H191+I191</f>
        <v>696.88749999999993</v>
      </c>
      <c r="K191" s="14">
        <f>J191*1.1</f>
        <v>766.57624999999996</v>
      </c>
      <c r="L191" s="8"/>
      <c r="M191" s="5" t="s">
        <v>403</v>
      </c>
      <c r="N191" s="8" t="s">
        <v>404</v>
      </c>
      <c r="O191" s="9" t="s">
        <v>405</v>
      </c>
      <c r="P191" s="10">
        <v>45419</v>
      </c>
    </row>
    <row r="192" spans="1:16" ht="225" x14ac:dyDescent="0.2">
      <c r="A192" s="4" t="s">
        <v>590</v>
      </c>
      <c r="B192" s="5" t="s">
        <v>631</v>
      </c>
      <c r="C192" s="5" t="s">
        <v>561</v>
      </c>
      <c r="D192" s="5" t="s">
        <v>632</v>
      </c>
      <c r="E192" s="5" t="s">
        <v>633</v>
      </c>
      <c r="F192" s="6">
        <v>30</v>
      </c>
      <c r="G192" s="7">
        <v>12262.54</v>
      </c>
      <c r="H192" s="13">
        <f>G192*0.1</f>
        <v>1226.2540000000001</v>
      </c>
      <c r="I192" s="14">
        <f>G192*0.15</f>
        <v>1839.3810000000001</v>
      </c>
      <c r="J192" s="14">
        <f>G192+H192+I192</f>
        <v>15328.175000000001</v>
      </c>
      <c r="K192" s="14">
        <f>J192*1.1</f>
        <v>16860.992500000004</v>
      </c>
      <c r="L192" s="8"/>
      <c r="M192" s="5" t="s">
        <v>634</v>
      </c>
      <c r="N192" s="8" t="s">
        <v>635</v>
      </c>
      <c r="O192" s="9" t="s">
        <v>636</v>
      </c>
      <c r="P192" s="10">
        <v>45419</v>
      </c>
    </row>
    <row r="193" spans="1:16" ht="225" x14ac:dyDescent="0.2">
      <c r="A193" s="4" t="s">
        <v>590</v>
      </c>
      <c r="B193" s="5" t="s">
        <v>631</v>
      </c>
      <c r="C193" s="5" t="s">
        <v>591</v>
      </c>
      <c r="D193" s="5" t="s">
        <v>632</v>
      </c>
      <c r="E193" s="5" t="s">
        <v>633</v>
      </c>
      <c r="F193" s="6">
        <v>60</v>
      </c>
      <c r="G193" s="7">
        <v>49050.16</v>
      </c>
      <c r="H193" s="13">
        <f>G193*0.1</f>
        <v>4905.0160000000005</v>
      </c>
      <c r="I193" s="14">
        <f>G193*0.15</f>
        <v>7357.5240000000003</v>
      </c>
      <c r="J193" s="14">
        <f>G193+H193+I193</f>
        <v>61312.700000000004</v>
      </c>
      <c r="K193" s="14">
        <f>J193*1.1</f>
        <v>67443.970000000016</v>
      </c>
      <c r="L193" s="8"/>
      <c r="M193" s="5" t="s">
        <v>634</v>
      </c>
      <c r="N193" s="8" t="s">
        <v>635</v>
      </c>
      <c r="O193" s="9" t="s">
        <v>637</v>
      </c>
      <c r="P193" s="10">
        <v>45419</v>
      </c>
    </row>
    <row r="194" spans="1:16" ht="330" x14ac:dyDescent="0.2">
      <c r="A194" s="4" t="s">
        <v>18</v>
      </c>
      <c r="B194" s="5" t="s">
        <v>18</v>
      </c>
      <c r="C194" s="5" t="s">
        <v>201</v>
      </c>
      <c r="D194" s="5" t="s">
        <v>98</v>
      </c>
      <c r="E194" s="5" t="s">
        <v>19</v>
      </c>
      <c r="F194" s="6">
        <v>60</v>
      </c>
      <c r="G194" s="7">
        <v>48.57</v>
      </c>
      <c r="H194" s="13">
        <f>G194*0.17</f>
        <v>8.2568999999999999</v>
      </c>
      <c r="I194" s="14">
        <f>G194*0.3</f>
        <v>14.571</v>
      </c>
      <c r="J194" s="14">
        <f>G194+H194+I194</f>
        <v>71.397900000000007</v>
      </c>
      <c r="K194" s="14">
        <f>J194*1.1</f>
        <v>78.537690000000012</v>
      </c>
      <c r="L194" s="8"/>
      <c r="M194" s="5" t="s">
        <v>202</v>
      </c>
      <c r="N194" s="8" t="s">
        <v>203</v>
      </c>
      <c r="O194" s="9" t="s">
        <v>204</v>
      </c>
      <c r="P194" s="10">
        <v>45419</v>
      </c>
    </row>
    <row r="195" spans="1:16" ht="270" x14ac:dyDescent="0.2">
      <c r="A195" s="4" t="s">
        <v>18</v>
      </c>
      <c r="B195" s="5" t="s">
        <v>18</v>
      </c>
      <c r="C195" s="5" t="s">
        <v>205</v>
      </c>
      <c r="D195" s="5" t="s">
        <v>98</v>
      </c>
      <c r="E195" s="5" t="s">
        <v>19</v>
      </c>
      <c r="F195" s="6">
        <v>60</v>
      </c>
      <c r="G195" s="7">
        <v>48.57</v>
      </c>
      <c r="H195" s="13">
        <f>G195*0.17</f>
        <v>8.2568999999999999</v>
      </c>
      <c r="I195" s="14">
        <f>G195*0.3</f>
        <v>14.571</v>
      </c>
      <c r="J195" s="14">
        <f>G195+H195+I195</f>
        <v>71.397900000000007</v>
      </c>
      <c r="K195" s="14">
        <f>J195*1.1</f>
        <v>78.537690000000012</v>
      </c>
      <c r="L195" s="8"/>
      <c r="M195" s="5" t="s">
        <v>202</v>
      </c>
      <c r="N195" s="8" t="s">
        <v>203</v>
      </c>
      <c r="O195" s="9" t="s">
        <v>206</v>
      </c>
      <c r="P195" s="10">
        <v>45419</v>
      </c>
    </row>
    <row r="196" spans="1:16" ht="180" x14ac:dyDescent="0.2">
      <c r="A196" s="4" t="s">
        <v>118</v>
      </c>
      <c r="B196" s="5" t="s">
        <v>118</v>
      </c>
      <c r="C196" s="5" t="s">
        <v>138</v>
      </c>
      <c r="D196" s="5" t="s">
        <v>54</v>
      </c>
      <c r="E196" s="5" t="s">
        <v>119</v>
      </c>
      <c r="F196" s="6">
        <v>20</v>
      </c>
      <c r="G196" s="7">
        <v>53.2</v>
      </c>
      <c r="H196" s="13">
        <f>G196*0.17</f>
        <v>9.0440000000000005</v>
      </c>
      <c r="I196" s="14">
        <f>G196*0.3</f>
        <v>15.96</v>
      </c>
      <c r="J196" s="14">
        <f>G196+H196+I196</f>
        <v>78.204000000000008</v>
      </c>
      <c r="K196" s="14">
        <f>J196*1.1</f>
        <v>86.024400000000014</v>
      </c>
      <c r="L196" s="8"/>
      <c r="M196" s="5" t="s">
        <v>213</v>
      </c>
      <c r="N196" s="8" t="s">
        <v>214</v>
      </c>
      <c r="O196" s="9" t="s">
        <v>215</v>
      </c>
      <c r="P196" s="10">
        <v>45415</v>
      </c>
    </row>
    <row r="197" spans="1:16" ht="195" x14ac:dyDescent="0.2">
      <c r="A197" s="4" t="s">
        <v>118</v>
      </c>
      <c r="B197" s="5" t="s">
        <v>750</v>
      </c>
      <c r="C197" s="5" t="s">
        <v>754</v>
      </c>
      <c r="D197" s="5" t="s">
        <v>60</v>
      </c>
      <c r="E197" s="5" t="s">
        <v>119</v>
      </c>
      <c r="F197" s="6">
        <v>10</v>
      </c>
      <c r="G197" s="7">
        <v>26.6</v>
      </c>
      <c r="H197" s="13">
        <f>G197*0.17</f>
        <v>4.5220000000000002</v>
      </c>
      <c r="I197" s="14">
        <f>G197*0.3</f>
        <v>7.98</v>
      </c>
      <c r="J197" s="14">
        <f>G197+H197+I197</f>
        <v>39.102000000000004</v>
      </c>
      <c r="K197" s="14">
        <f>J197*1.1</f>
        <v>43.012200000000007</v>
      </c>
      <c r="L197" s="8"/>
      <c r="M197" s="5" t="s">
        <v>751</v>
      </c>
      <c r="N197" s="8" t="s">
        <v>214</v>
      </c>
      <c r="O197" s="9" t="s">
        <v>753</v>
      </c>
      <c r="P197" s="10">
        <v>45415</v>
      </c>
    </row>
    <row r="198" spans="1:16" ht="195" x14ac:dyDescent="0.2">
      <c r="A198" s="4" t="s">
        <v>118</v>
      </c>
      <c r="B198" s="5" t="s">
        <v>118</v>
      </c>
      <c r="C198" s="5" t="s">
        <v>216</v>
      </c>
      <c r="D198" s="5" t="s">
        <v>25</v>
      </c>
      <c r="E198" s="5" t="s">
        <v>119</v>
      </c>
      <c r="F198" s="6">
        <v>20</v>
      </c>
      <c r="G198" s="7">
        <v>53.2</v>
      </c>
      <c r="H198" s="13">
        <f>G198*0.17</f>
        <v>9.0440000000000005</v>
      </c>
      <c r="I198" s="14">
        <f>G198*0.3</f>
        <v>15.96</v>
      </c>
      <c r="J198" s="14">
        <f>G198+H198+I198</f>
        <v>78.204000000000008</v>
      </c>
      <c r="K198" s="14">
        <f>J198*1.1</f>
        <v>86.024400000000014</v>
      </c>
      <c r="L198" s="8"/>
      <c r="M198" s="5" t="s">
        <v>217</v>
      </c>
      <c r="N198" s="8" t="s">
        <v>214</v>
      </c>
      <c r="O198" s="9" t="s">
        <v>218</v>
      </c>
      <c r="P198" s="10">
        <v>45415</v>
      </c>
    </row>
    <row r="199" spans="1:16" ht="195" x14ac:dyDescent="0.2">
      <c r="A199" s="4" t="s">
        <v>118</v>
      </c>
      <c r="B199" s="5" t="s">
        <v>750</v>
      </c>
      <c r="C199" s="5" t="s">
        <v>216</v>
      </c>
      <c r="D199" s="5" t="s">
        <v>60</v>
      </c>
      <c r="E199" s="5" t="s">
        <v>119</v>
      </c>
      <c r="F199" s="6">
        <v>20</v>
      </c>
      <c r="G199" s="7">
        <v>53.2</v>
      </c>
      <c r="H199" s="13">
        <f>G199*0.17</f>
        <v>9.0440000000000005</v>
      </c>
      <c r="I199" s="14">
        <f>G199*0.3</f>
        <v>15.96</v>
      </c>
      <c r="J199" s="14">
        <f>G199+H199+I199</f>
        <v>78.204000000000008</v>
      </c>
      <c r="K199" s="14">
        <f>J199*1.1</f>
        <v>86.024400000000014</v>
      </c>
      <c r="L199" s="8"/>
      <c r="M199" s="5" t="s">
        <v>751</v>
      </c>
      <c r="N199" s="8" t="s">
        <v>214</v>
      </c>
      <c r="O199" s="9" t="s">
        <v>752</v>
      </c>
      <c r="P199" s="10">
        <v>45415</v>
      </c>
    </row>
    <row r="200" spans="1:16" ht="195" x14ac:dyDescent="0.2">
      <c r="A200" s="4" t="s">
        <v>118</v>
      </c>
      <c r="B200" s="5" t="s">
        <v>118</v>
      </c>
      <c r="C200" s="5" t="s">
        <v>66</v>
      </c>
      <c r="D200" s="5" t="s">
        <v>77</v>
      </c>
      <c r="E200" s="5" t="s">
        <v>119</v>
      </c>
      <c r="F200" s="6">
        <v>10</v>
      </c>
      <c r="G200" s="7">
        <v>26.6</v>
      </c>
      <c r="H200" s="13">
        <f>G200*0.17</f>
        <v>4.5220000000000002</v>
      </c>
      <c r="I200" s="14">
        <f>G200*0.3</f>
        <v>7.98</v>
      </c>
      <c r="J200" s="14">
        <f>G200+H200+I200</f>
        <v>39.102000000000004</v>
      </c>
      <c r="K200" s="14">
        <f>J200*1.1</f>
        <v>43.012200000000007</v>
      </c>
      <c r="L200" s="8"/>
      <c r="M200" s="5" t="s">
        <v>210</v>
      </c>
      <c r="N200" s="8" t="s">
        <v>214</v>
      </c>
      <c r="O200" s="9" t="s">
        <v>212</v>
      </c>
      <c r="P200" s="10">
        <v>45415</v>
      </c>
    </row>
    <row r="201" spans="1:16" ht="195" x14ac:dyDescent="0.2">
      <c r="A201" s="4" t="s">
        <v>118</v>
      </c>
      <c r="B201" s="5" t="s">
        <v>118</v>
      </c>
      <c r="C201" s="5" t="s">
        <v>66</v>
      </c>
      <c r="D201" s="5" t="s">
        <v>26</v>
      </c>
      <c r="E201" s="5" t="s">
        <v>119</v>
      </c>
      <c r="F201" s="6">
        <v>10</v>
      </c>
      <c r="G201" s="7">
        <v>26.64</v>
      </c>
      <c r="H201" s="13">
        <f>G201*0.17</f>
        <v>4.5288000000000004</v>
      </c>
      <c r="I201" s="14">
        <f>G201*0.3</f>
        <v>7.992</v>
      </c>
      <c r="J201" s="14">
        <f>G201+H201+I201</f>
        <v>39.160800000000002</v>
      </c>
      <c r="K201" s="14">
        <f>J201*1.1</f>
        <v>43.076880000000003</v>
      </c>
      <c r="L201" s="8"/>
      <c r="M201" s="5" t="s">
        <v>207</v>
      </c>
      <c r="N201" s="8" t="s">
        <v>214</v>
      </c>
      <c r="O201" s="9" t="s">
        <v>208</v>
      </c>
      <c r="P201" s="10">
        <v>45415</v>
      </c>
    </row>
    <row r="202" spans="1:16" ht="195" x14ac:dyDescent="0.2">
      <c r="A202" s="4" t="s">
        <v>118</v>
      </c>
      <c r="B202" s="5" t="s">
        <v>118</v>
      </c>
      <c r="C202" s="5" t="s">
        <v>66</v>
      </c>
      <c r="D202" s="5" t="s">
        <v>26</v>
      </c>
      <c r="E202" s="5" t="s">
        <v>119</v>
      </c>
      <c r="F202" s="6">
        <v>10</v>
      </c>
      <c r="G202" s="7">
        <v>26.64</v>
      </c>
      <c r="H202" s="13">
        <f>G202*0.17</f>
        <v>4.5288000000000004</v>
      </c>
      <c r="I202" s="14">
        <f>G202*0.3</f>
        <v>7.992</v>
      </c>
      <c r="J202" s="14">
        <f>G202+H202+I202</f>
        <v>39.160800000000002</v>
      </c>
      <c r="K202" s="14">
        <f>J202*1.1</f>
        <v>43.076880000000003</v>
      </c>
      <c r="L202" s="8"/>
      <c r="M202" s="5" t="s">
        <v>220</v>
      </c>
      <c r="N202" s="8" t="s">
        <v>214</v>
      </c>
      <c r="O202" s="9" t="s">
        <v>223</v>
      </c>
      <c r="P202" s="10">
        <v>45415</v>
      </c>
    </row>
    <row r="203" spans="1:16" ht="195" x14ac:dyDescent="0.2">
      <c r="A203" s="4" t="s">
        <v>118</v>
      </c>
      <c r="B203" s="5" t="s">
        <v>118</v>
      </c>
      <c r="C203" s="5" t="s">
        <v>65</v>
      </c>
      <c r="D203" s="5" t="s">
        <v>77</v>
      </c>
      <c r="E203" s="5" t="s">
        <v>119</v>
      </c>
      <c r="F203" s="6">
        <v>20</v>
      </c>
      <c r="G203" s="7">
        <v>53.2</v>
      </c>
      <c r="H203" s="13">
        <f>G203*0.17</f>
        <v>9.0440000000000005</v>
      </c>
      <c r="I203" s="14">
        <f>G203*0.3</f>
        <v>15.96</v>
      </c>
      <c r="J203" s="14">
        <f>G203+H203+I203</f>
        <v>78.204000000000008</v>
      </c>
      <c r="K203" s="14">
        <f>J203*1.1</f>
        <v>86.024400000000014</v>
      </c>
      <c r="L203" s="8"/>
      <c r="M203" s="5" t="s">
        <v>210</v>
      </c>
      <c r="N203" s="8" t="s">
        <v>214</v>
      </c>
      <c r="O203" s="9" t="s">
        <v>211</v>
      </c>
      <c r="P203" s="10">
        <v>45415</v>
      </c>
    </row>
    <row r="204" spans="1:16" ht="195" x14ac:dyDescent="0.2">
      <c r="A204" s="4" t="s">
        <v>118</v>
      </c>
      <c r="B204" s="5" t="s">
        <v>118</v>
      </c>
      <c r="C204" s="5" t="s">
        <v>65</v>
      </c>
      <c r="D204" s="5" t="s">
        <v>26</v>
      </c>
      <c r="E204" s="5" t="s">
        <v>119</v>
      </c>
      <c r="F204" s="6">
        <v>20</v>
      </c>
      <c r="G204" s="7">
        <v>53.28</v>
      </c>
      <c r="H204" s="13">
        <f>G204*0.17</f>
        <v>9.0576000000000008</v>
      </c>
      <c r="I204" s="14">
        <f>G204*0.3</f>
        <v>15.984</v>
      </c>
      <c r="J204" s="14">
        <f>G204+H204+I204</f>
        <v>78.321600000000004</v>
      </c>
      <c r="K204" s="14">
        <f>J204*1.1</f>
        <v>86.153760000000005</v>
      </c>
      <c r="L204" s="8"/>
      <c r="M204" s="5" t="s">
        <v>207</v>
      </c>
      <c r="N204" s="8" t="s">
        <v>214</v>
      </c>
      <c r="O204" s="9" t="s">
        <v>219</v>
      </c>
      <c r="P204" s="10">
        <v>45415</v>
      </c>
    </row>
    <row r="205" spans="1:16" ht="195" x14ac:dyDescent="0.2">
      <c r="A205" s="4" t="s">
        <v>118</v>
      </c>
      <c r="B205" s="5" t="s">
        <v>118</v>
      </c>
      <c r="C205" s="5" t="s">
        <v>65</v>
      </c>
      <c r="D205" s="5" t="s">
        <v>48</v>
      </c>
      <c r="E205" s="5" t="s">
        <v>119</v>
      </c>
      <c r="F205" s="6">
        <v>20</v>
      </c>
      <c r="G205" s="7">
        <v>53.28</v>
      </c>
      <c r="H205" s="13">
        <f>G205*0.17</f>
        <v>9.0576000000000008</v>
      </c>
      <c r="I205" s="14">
        <f>G205*0.3</f>
        <v>15.984</v>
      </c>
      <c r="J205" s="14">
        <f>G205+H205+I205</f>
        <v>78.321600000000004</v>
      </c>
      <c r="K205" s="14">
        <f>J205*1.1</f>
        <v>86.153760000000005</v>
      </c>
      <c r="L205" s="8"/>
      <c r="M205" s="5" t="s">
        <v>220</v>
      </c>
      <c r="N205" s="8" t="s">
        <v>214</v>
      </c>
      <c r="O205" s="9" t="s">
        <v>221</v>
      </c>
      <c r="P205" s="10">
        <v>45415</v>
      </c>
    </row>
    <row r="206" spans="1:16" ht="195" x14ac:dyDescent="0.2">
      <c r="A206" s="4" t="s">
        <v>118</v>
      </c>
      <c r="B206" s="5" t="s">
        <v>118</v>
      </c>
      <c r="C206" s="5" t="s">
        <v>65</v>
      </c>
      <c r="D206" s="5" t="s">
        <v>48</v>
      </c>
      <c r="E206" s="5" t="s">
        <v>119</v>
      </c>
      <c r="F206" s="6">
        <v>20</v>
      </c>
      <c r="G206" s="7">
        <v>53.28</v>
      </c>
      <c r="H206" s="13">
        <f>G206*0.17</f>
        <v>9.0576000000000008</v>
      </c>
      <c r="I206" s="14">
        <f>G206*0.3</f>
        <v>15.984</v>
      </c>
      <c r="J206" s="14">
        <f>G206+H206+I206</f>
        <v>78.321600000000004</v>
      </c>
      <c r="K206" s="14">
        <f>J206*1.1</f>
        <v>86.153760000000005</v>
      </c>
      <c r="L206" s="8"/>
      <c r="M206" s="5" t="s">
        <v>207</v>
      </c>
      <c r="N206" s="8" t="s">
        <v>214</v>
      </c>
      <c r="O206" s="9" t="s">
        <v>222</v>
      </c>
      <c r="P206" s="10">
        <v>45415</v>
      </c>
    </row>
    <row r="207" spans="1:16" ht="195" x14ac:dyDescent="0.2">
      <c r="A207" s="4" t="s">
        <v>118</v>
      </c>
      <c r="B207" s="5" t="s">
        <v>118</v>
      </c>
      <c r="C207" s="5" t="s">
        <v>65</v>
      </c>
      <c r="D207" s="5" t="s">
        <v>48</v>
      </c>
      <c r="E207" s="5" t="s">
        <v>119</v>
      </c>
      <c r="F207" s="6">
        <v>20</v>
      </c>
      <c r="G207" s="7">
        <v>53.28</v>
      </c>
      <c r="H207" s="13">
        <f>G207*0.17</f>
        <v>9.0576000000000008</v>
      </c>
      <c r="I207" s="14">
        <f>G207*0.3</f>
        <v>15.984</v>
      </c>
      <c r="J207" s="14">
        <f>G207+H207+I207</f>
        <v>78.321600000000004</v>
      </c>
      <c r="K207" s="14">
        <f>J207*1.1</f>
        <v>86.153760000000005</v>
      </c>
      <c r="L207" s="8"/>
      <c r="M207" s="5" t="s">
        <v>207</v>
      </c>
      <c r="N207" s="8" t="s">
        <v>214</v>
      </c>
      <c r="O207" s="9" t="s">
        <v>209</v>
      </c>
      <c r="P207" s="10">
        <v>45415</v>
      </c>
    </row>
    <row r="208" spans="1:16" ht="195" x14ac:dyDescent="0.2">
      <c r="A208" s="4" t="s">
        <v>118</v>
      </c>
      <c r="B208" s="5" t="s">
        <v>118</v>
      </c>
      <c r="C208" s="5" t="s">
        <v>65</v>
      </c>
      <c r="D208" s="5" t="s">
        <v>26</v>
      </c>
      <c r="E208" s="5" t="s">
        <v>119</v>
      </c>
      <c r="F208" s="6">
        <v>20</v>
      </c>
      <c r="G208" s="7">
        <v>53.28</v>
      </c>
      <c r="H208" s="13">
        <f>G208*0.17</f>
        <v>9.0576000000000008</v>
      </c>
      <c r="I208" s="14">
        <f>G208*0.3</f>
        <v>15.984</v>
      </c>
      <c r="J208" s="14">
        <f>G208+H208+I208</f>
        <v>78.321600000000004</v>
      </c>
      <c r="K208" s="14">
        <f>J208*1.1</f>
        <v>86.153760000000005</v>
      </c>
      <c r="L208" s="8"/>
      <c r="M208" s="5" t="s">
        <v>220</v>
      </c>
      <c r="N208" s="8" t="s">
        <v>214</v>
      </c>
      <c r="O208" s="9" t="s">
        <v>224</v>
      </c>
      <c r="P208" s="10">
        <v>45415</v>
      </c>
    </row>
    <row r="209" spans="1:16" ht="225" x14ac:dyDescent="0.2">
      <c r="A209" s="4" t="s">
        <v>118</v>
      </c>
      <c r="B209" s="5" t="s">
        <v>763</v>
      </c>
      <c r="C209" s="5" t="s">
        <v>66</v>
      </c>
      <c r="D209" s="5" t="s">
        <v>225</v>
      </c>
      <c r="E209" s="5" t="s">
        <v>119</v>
      </c>
      <c r="F209" s="6">
        <v>10</v>
      </c>
      <c r="G209" s="7">
        <v>26.6</v>
      </c>
      <c r="H209" s="13">
        <f>G209*0.17</f>
        <v>4.5220000000000002</v>
      </c>
      <c r="I209" s="14">
        <f>G209*0.3</f>
        <v>7.98</v>
      </c>
      <c r="J209" s="14">
        <f>G209+H209+I209</f>
        <v>39.102000000000004</v>
      </c>
      <c r="K209" s="14">
        <f>J209*1.1</f>
        <v>43.012200000000007</v>
      </c>
      <c r="L209" s="8"/>
      <c r="M209" s="5" t="s">
        <v>764</v>
      </c>
      <c r="N209" s="8" t="s">
        <v>214</v>
      </c>
      <c r="O209" s="9" t="s">
        <v>765</v>
      </c>
      <c r="P209" s="10">
        <v>45415</v>
      </c>
    </row>
    <row r="210" spans="1:16" ht="225" x14ac:dyDescent="0.2">
      <c r="A210" s="4" t="s">
        <v>118</v>
      </c>
      <c r="B210" s="5" t="s">
        <v>763</v>
      </c>
      <c r="C210" s="5" t="s">
        <v>66</v>
      </c>
      <c r="D210" s="5" t="s">
        <v>225</v>
      </c>
      <c r="E210" s="5" t="s">
        <v>119</v>
      </c>
      <c r="F210" s="6">
        <v>10</v>
      </c>
      <c r="G210" s="7">
        <v>26.6</v>
      </c>
      <c r="H210" s="13">
        <f>G210*0.17</f>
        <v>4.5220000000000002</v>
      </c>
      <c r="I210" s="14">
        <f>G210*0.3</f>
        <v>7.98</v>
      </c>
      <c r="J210" s="14">
        <f>G210+H210+I210</f>
        <v>39.102000000000004</v>
      </c>
      <c r="K210" s="14">
        <f>J210*1.1</f>
        <v>43.012200000000007</v>
      </c>
      <c r="L210" s="8"/>
      <c r="M210" s="5" t="s">
        <v>764</v>
      </c>
      <c r="N210" s="8" t="s">
        <v>214</v>
      </c>
      <c r="O210" s="9" t="s">
        <v>766</v>
      </c>
      <c r="P210" s="10">
        <v>45415</v>
      </c>
    </row>
    <row r="211" spans="1:16" ht="150" x14ac:dyDescent="0.2">
      <c r="A211" s="4" t="s">
        <v>226</v>
      </c>
      <c r="B211" s="5" t="s">
        <v>226</v>
      </c>
      <c r="C211" s="5" t="s">
        <v>227</v>
      </c>
      <c r="D211" s="5" t="s">
        <v>21</v>
      </c>
      <c r="E211" s="5" t="s">
        <v>228</v>
      </c>
      <c r="F211" s="6">
        <v>5</v>
      </c>
      <c r="G211" s="7">
        <v>17.3</v>
      </c>
      <c r="H211" s="13">
        <f>G211*0.17</f>
        <v>2.9410000000000003</v>
      </c>
      <c r="I211" s="14">
        <f>G211*0.3</f>
        <v>5.19</v>
      </c>
      <c r="J211" s="14">
        <f>G211+H211+I211</f>
        <v>25.431000000000001</v>
      </c>
      <c r="K211" s="14">
        <f>J211*1.1</f>
        <v>27.974100000000004</v>
      </c>
      <c r="L211" s="8"/>
      <c r="M211" s="5" t="s">
        <v>229</v>
      </c>
      <c r="N211" s="8" t="s">
        <v>230</v>
      </c>
      <c r="O211" s="9" t="s">
        <v>231</v>
      </c>
      <c r="P211" s="10">
        <v>45425</v>
      </c>
    </row>
    <row r="212" spans="1:16" ht="225" x14ac:dyDescent="0.2">
      <c r="A212" s="4" t="s">
        <v>189</v>
      </c>
      <c r="B212" s="5" t="s">
        <v>664</v>
      </c>
      <c r="C212" s="5" t="s">
        <v>665</v>
      </c>
      <c r="D212" s="5" t="s">
        <v>80</v>
      </c>
      <c r="E212" s="5" t="s">
        <v>190</v>
      </c>
      <c r="F212" s="6">
        <v>20</v>
      </c>
      <c r="G212" s="7">
        <v>114.74</v>
      </c>
      <c r="H212" s="13">
        <f>G212*0.14</f>
        <v>16.063600000000001</v>
      </c>
      <c r="I212" s="14">
        <f>G212*0.22</f>
        <v>25.242799999999999</v>
      </c>
      <c r="J212" s="14">
        <f>G212+H212+I212</f>
        <v>156.04639999999998</v>
      </c>
      <c r="K212" s="14">
        <f>J212*1.1</f>
        <v>171.65103999999999</v>
      </c>
      <c r="L212" s="8"/>
      <c r="M212" s="5" t="s">
        <v>666</v>
      </c>
      <c r="N212" s="8" t="s">
        <v>667</v>
      </c>
      <c r="O212" s="9" t="s">
        <v>668</v>
      </c>
      <c r="P212" s="10">
        <v>45426</v>
      </c>
    </row>
    <row r="213" spans="1:16" ht="225" x14ac:dyDescent="0.2">
      <c r="A213" s="4" t="s">
        <v>189</v>
      </c>
      <c r="B213" s="5" t="s">
        <v>664</v>
      </c>
      <c r="C213" s="5" t="s">
        <v>669</v>
      </c>
      <c r="D213" s="5" t="s">
        <v>80</v>
      </c>
      <c r="E213" s="5" t="s">
        <v>190</v>
      </c>
      <c r="F213" s="6">
        <v>30</v>
      </c>
      <c r="G213" s="7">
        <v>114.74</v>
      </c>
      <c r="H213" s="13">
        <f>G213*0.14</f>
        <v>16.063600000000001</v>
      </c>
      <c r="I213" s="14">
        <f>G213*0.22</f>
        <v>25.242799999999999</v>
      </c>
      <c r="J213" s="14">
        <f>G213+H213+I213</f>
        <v>156.04639999999998</v>
      </c>
      <c r="K213" s="14">
        <f>J213*1.1</f>
        <v>171.65103999999999</v>
      </c>
      <c r="L213" s="8"/>
      <c r="M213" s="5" t="s">
        <v>666</v>
      </c>
      <c r="N213" s="8" t="s">
        <v>667</v>
      </c>
      <c r="O213" s="9" t="s">
        <v>670</v>
      </c>
      <c r="P213" s="10">
        <v>45426</v>
      </c>
    </row>
    <row r="214" spans="1:16" ht="285" x14ac:dyDescent="0.2">
      <c r="A214" s="4" t="s">
        <v>189</v>
      </c>
      <c r="B214" s="5" t="s">
        <v>900</v>
      </c>
      <c r="C214" s="5" t="s">
        <v>233</v>
      </c>
      <c r="D214" s="5" t="s">
        <v>77</v>
      </c>
      <c r="E214" s="5" t="s">
        <v>190</v>
      </c>
      <c r="F214" s="6">
        <v>30</v>
      </c>
      <c r="G214" s="7">
        <v>135</v>
      </c>
      <c r="H214" s="13">
        <f>G214*0.14</f>
        <v>18.900000000000002</v>
      </c>
      <c r="I214" s="14">
        <f>G214*0.22</f>
        <v>29.7</v>
      </c>
      <c r="J214" s="14">
        <f>G214+H214+I214</f>
        <v>183.6</v>
      </c>
      <c r="K214" s="14">
        <f>J214*1.1</f>
        <v>201.96</v>
      </c>
      <c r="L214" s="8"/>
      <c r="M214" s="5" t="s">
        <v>232</v>
      </c>
      <c r="N214" s="8" t="s">
        <v>901</v>
      </c>
      <c r="O214" s="9" t="s">
        <v>902</v>
      </c>
      <c r="P214" s="10">
        <v>45419</v>
      </c>
    </row>
    <row r="215" spans="1:16" ht="285" x14ac:dyDescent="0.2">
      <c r="A215" s="4" t="s">
        <v>189</v>
      </c>
      <c r="B215" s="5" t="s">
        <v>900</v>
      </c>
      <c r="C215" s="5" t="s">
        <v>233</v>
      </c>
      <c r="D215" s="5" t="s">
        <v>77</v>
      </c>
      <c r="E215" s="5" t="s">
        <v>190</v>
      </c>
      <c r="F215" s="6">
        <v>30</v>
      </c>
      <c r="G215" s="7">
        <v>135</v>
      </c>
      <c r="H215" s="13">
        <f>G215*0.14</f>
        <v>18.900000000000002</v>
      </c>
      <c r="I215" s="14">
        <f>G215*0.22</f>
        <v>29.7</v>
      </c>
      <c r="J215" s="14">
        <f>G215+H215+I215</f>
        <v>183.6</v>
      </c>
      <c r="K215" s="14">
        <f>J215*1.1</f>
        <v>201.96</v>
      </c>
      <c r="L215" s="8"/>
      <c r="M215" s="5" t="s">
        <v>232</v>
      </c>
      <c r="N215" s="8" t="s">
        <v>901</v>
      </c>
      <c r="O215" s="9" t="s">
        <v>903</v>
      </c>
      <c r="P215" s="10">
        <v>45419</v>
      </c>
    </row>
    <row r="216" spans="1:16" ht="165" x14ac:dyDescent="0.2">
      <c r="A216" s="4" t="s">
        <v>235</v>
      </c>
      <c r="B216" s="5" t="s">
        <v>235</v>
      </c>
      <c r="C216" s="5" t="s">
        <v>238</v>
      </c>
      <c r="D216" s="5" t="s">
        <v>54</v>
      </c>
      <c r="E216" s="5" t="s">
        <v>237</v>
      </c>
      <c r="F216" s="6">
        <v>1</v>
      </c>
      <c r="G216" s="7">
        <v>40.86</v>
      </c>
      <c r="H216" s="13">
        <f>G216*0.17</f>
        <v>6.9462000000000002</v>
      </c>
      <c r="I216" s="14">
        <f>G216*0.3</f>
        <v>12.257999999999999</v>
      </c>
      <c r="J216" s="14">
        <f>G216+H216+I216</f>
        <v>60.0642</v>
      </c>
      <c r="K216" s="14">
        <f>J216*1.1</f>
        <v>66.070620000000005</v>
      </c>
      <c r="L216" s="8"/>
      <c r="M216" s="5" t="s">
        <v>239</v>
      </c>
      <c r="N216" s="8" t="s">
        <v>240</v>
      </c>
      <c r="O216" s="9" t="s">
        <v>241</v>
      </c>
      <c r="P216" s="10">
        <v>45426</v>
      </c>
    </row>
    <row r="217" spans="1:16" ht="180" x14ac:dyDescent="0.2">
      <c r="A217" s="4" t="s">
        <v>235</v>
      </c>
      <c r="B217" s="5" t="s">
        <v>235</v>
      </c>
      <c r="C217" s="5" t="s">
        <v>99</v>
      </c>
      <c r="D217" s="5" t="s">
        <v>54</v>
      </c>
      <c r="E217" s="5" t="s">
        <v>236</v>
      </c>
      <c r="F217" s="6">
        <v>60</v>
      </c>
      <c r="G217" s="7">
        <v>76.58</v>
      </c>
      <c r="H217" s="13">
        <f>G217*0.17</f>
        <v>13.018600000000001</v>
      </c>
      <c r="I217" s="14">
        <f>G217*0.3</f>
        <v>22.974</v>
      </c>
      <c r="J217" s="14">
        <f>G217+H217+I217</f>
        <v>112.57260000000001</v>
      </c>
      <c r="K217" s="14">
        <f>J217*1.1</f>
        <v>123.82986000000002</v>
      </c>
      <c r="L217" s="8"/>
      <c r="M217" s="5" t="s">
        <v>243</v>
      </c>
      <c r="N217" s="8" t="s">
        <v>240</v>
      </c>
      <c r="O217" s="9" t="s">
        <v>245</v>
      </c>
      <c r="P217" s="10">
        <v>45426</v>
      </c>
    </row>
    <row r="218" spans="1:16" ht="120" x14ac:dyDescent="0.2">
      <c r="A218" s="4" t="s">
        <v>235</v>
      </c>
      <c r="B218" s="5" t="s">
        <v>235</v>
      </c>
      <c r="C218" s="5" t="s">
        <v>242</v>
      </c>
      <c r="D218" s="5" t="s">
        <v>54</v>
      </c>
      <c r="E218" s="5" t="s">
        <v>236</v>
      </c>
      <c r="F218" s="6">
        <v>60</v>
      </c>
      <c r="G218" s="7">
        <v>76.58</v>
      </c>
      <c r="H218" s="13">
        <f>G218*0.17</f>
        <v>13.018600000000001</v>
      </c>
      <c r="I218" s="14">
        <f>G218*0.3</f>
        <v>22.974</v>
      </c>
      <c r="J218" s="14">
        <f>G218+H218+I218</f>
        <v>112.57260000000001</v>
      </c>
      <c r="K218" s="14">
        <f>J218*1.1</f>
        <v>123.82986000000002</v>
      </c>
      <c r="L218" s="8"/>
      <c r="M218" s="5" t="s">
        <v>243</v>
      </c>
      <c r="N218" s="8" t="s">
        <v>240</v>
      </c>
      <c r="O218" s="9" t="s">
        <v>244</v>
      </c>
      <c r="P218" s="10">
        <v>45426</v>
      </c>
    </row>
    <row r="219" spans="1:16" ht="180" x14ac:dyDescent="0.2">
      <c r="A219" s="4" t="s">
        <v>257</v>
      </c>
      <c r="B219" s="5" t="s">
        <v>601</v>
      </c>
      <c r="C219" s="5" t="s">
        <v>602</v>
      </c>
      <c r="D219" s="5" t="s">
        <v>47</v>
      </c>
      <c r="E219" s="5" t="s">
        <v>258</v>
      </c>
      <c r="F219" s="6">
        <v>28</v>
      </c>
      <c r="G219" s="7">
        <v>137.13999999999999</v>
      </c>
      <c r="H219" s="13">
        <f>G219*0.14</f>
        <v>19.1996</v>
      </c>
      <c r="I219" s="14">
        <f>G219*0.22</f>
        <v>30.170799999999996</v>
      </c>
      <c r="J219" s="14">
        <f>G219+H219+I219</f>
        <v>186.51039999999998</v>
      </c>
      <c r="K219" s="14">
        <f>J219*1.1</f>
        <v>205.16144</v>
      </c>
      <c r="L219" s="8"/>
      <c r="M219" s="5" t="s">
        <v>603</v>
      </c>
      <c r="N219" s="8" t="s">
        <v>604</v>
      </c>
      <c r="O219" s="9" t="s">
        <v>605</v>
      </c>
      <c r="P219" s="10">
        <v>45419</v>
      </c>
    </row>
    <row r="220" spans="1:16" ht="210" x14ac:dyDescent="0.2">
      <c r="A220" s="4" t="s">
        <v>121</v>
      </c>
      <c r="B220" s="5" t="s">
        <v>904</v>
      </c>
      <c r="C220" s="5" t="s">
        <v>905</v>
      </c>
      <c r="D220" s="5" t="s">
        <v>117</v>
      </c>
      <c r="E220" s="5" t="s">
        <v>368</v>
      </c>
      <c r="F220" s="6">
        <v>4</v>
      </c>
      <c r="G220" s="7">
        <v>2452</v>
      </c>
      <c r="H220" s="13">
        <f>G220*0.1</f>
        <v>245.20000000000002</v>
      </c>
      <c r="I220" s="14">
        <f>G220*0.15</f>
        <v>367.8</v>
      </c>
      <c r="J220" s="14">
        <f>G220+H220+I220</f>
        <v>3065</v>
      </c>
      <c r="K220" s="14">
        <f>J220*1.1</f>
        <v>3371.5000000000005</v>
      </c>
      <c r="L220" s="8"/>
      <c r="M220" s="5" t="s">
        <v>906</v>
      </c>
      <c r="N220" s="8" t="s">
        <v>907</v>
      </c>
      <c r="O220" s="9" t="s">
        <v>908</v>
      </c>
      <c r="P220" s="10">
        <v>45414</v>
      </c>
    </row>
    <row r="221" spans="1:16" ht="210" x14ac:dyDescent="0.2">
      <c r="A221" s="4" t="s">
        <v>121</v>
      </c>
      <c r="B221" s="5" t="s">
        <v>904</v>
      </c>
      <c r="C221" s="5" t="s">
        <v>909</v>
      </c>
      <c r="D221" s="5" t="s">
        <v>117</v>
      </c>
      <c r="E221" s="5" t="s">
        <v>368</v>
      </c>
      <c r="F221" s="6">
        <v>4</v>
      </c>
      <c r="G221" s="7">
        <v>2452</v>
      </c>
      <c r="H221" s="13">
        <f>G221*0.1</f>
        <v>245.20000000000002</v>
      </c>
      <c r="I221" s="14">
        <f>G221*0.15</f>
        <v>367.8</v>
      </c>
      <c r="J221" s="14">
        <f>G221+H221+I221</f>
        <v>3065</v>
      </c>
      <c r="K221" s="14">
        <f>J221*1.1</f>
        <v>3371.5000000000005</v>
      </c>
      <c r="L221" s="8"/>
      <c r="M221" s="5" t="s">
        <v>906</v>
      </c>
      <c r="N221" s="8" t="s">
        <v>907</v>
      </c>
      <c r="O221" s="9" t="s">
        <v>910</v>
      </c>
      <c r="P221" s="10">
        <v>45414</v>
      </c>
    </row>
    <row r="222" spans="1:16" ht="210" x14ac:dyDescent="0.2">
      <c r="A222" s="4" t="s">
        <v>121</v>
      </c>
      <c r="B222" s="5" t="s">
        <v>904</v>
      </c>
      <c r="C222" s="5" t="s">
        <v>911</v>
      </c>
      <c r="D222" s="5" t="s">
        <v>117</v>
      </c>
      <c r="E222" s="5" t="s">
        <v>368</v>
      </c>
      <c r="F222" s="6">
        <v>4</v>
      </c>
      <c r="G222" s="7">
        <v>2452</v>
      </c>
      <c r="H222" s="13">
        <f>G222*0.1</f>
        <v>245.20000000000002</v>
      </c>
      <c r="I222" s="14">
        <f>G222*0.15</f>
        <v>367.8</v>
      </c>
      <c r="J222" s="14">
        <f>G222+H222+I222</f>
        <v>3065</v>
      </c>
      <c r="K222" s="14">
        <f>J222*1.1</f>
        <v>3371.5000000000005</v>
      </c>
      <c r="L222" s="8"/>
      <c r="M222" s="5" t="s">
        <v>906</v>
      </c>
      <c r="N222" s="8" t="s">
        <v>907</v>
      </c>
      <c r="O222" s="9" t="s">
        <v>912</v>
      </c>
      <c r="P222" s="10">
        <v>45414</v>
      </c>
    </row>
    <row r="223" spans="1:16" ht="210" x14ac:dyDescent="0.2">
      <c r="A223" s="4" t="s">
        <v>121</v>
      </c>
      <c r="B223" s="5" t="s">
        <v>913</v>
      </c>
      <c r="C223" s="5" t="s">
        <v>905</v>
      </c>
      <c r="D223" s="5" t="s">
        <v>117</v>
      </c>
      <c r="E223" s="5" t="s">
        <v>368</v>
      </c>
      <c r="F223" s="6">
        <v>4</v>
      </c>
      <c r="G223" s="7">
        <v>2452</v>
      </c>
      <c r="H223" s="13">
        <f>G223*0.1</f>
        <v>245.20000000000002</v>
      </c>
      <c r="I223" s="14">
        <f>G223*0.15</f>
        <v>367.8</v>
      </c>
      <c r="J223" s="14">
        <f>G223+H223+I223</f>
        <v>3065</v>
      </c>
      <c r="K223" s="14">
        <f>J223*1.1</f>
        <v>3371.5000000000005</v>
      </c>
      <c r="L223" s="8"/>
      <c r="M223" s="5" t="s">
        <v>914</v>
      </c>
      <c r="N223" s="8" t="s">
        <v>907</v>
      </c>
      <c r="O223" s="9" t="s">
        <v>915</v>
      </c>
      <c r="P223" s="10">
        <v>45414</v>
      </c>
    </row>
    <row r="224" spans="1:16" ht="210" x14ac:dyDescent="0.2">
      <c r="A224" s="4" t="s">
        <v>121</v>
      </c>
      <c r="B224" s="5" t="s">
        <v>913</v>
      </c>
      <c r="C224" s="5" t="s">
        <v>909</v>
      </c>
      <c r="D224" s="5" t="s">
        <v>117</v>
      </c>
      <c r="E224" s="5" t="s">
        <v>368</v>
      </c>
      <c r="F224" s="6">
        <v>4</v>
      </c>
      <c r="G224" s="7">
        <v>2452</v>
      </c>
      <c r="H224" s="13">
        <f>G224*0.1</f>
        <v>245.20000000000002</v>
      </c>
      <c r="I224" s="14">
        <f>G224*0.15</f>
        <v>367.8</v>
      </c>
      <c r="J224" s="14">
        <f>G224+H224+I224</f>
        <v>3065</v>
      </c>
      <c r="K224" s="14">
        <f>J224*1.1</f>
        <v>3371.5000000000005</v>
      </c>
      <c r="L224" s="8"/>
      <c r="M224" s="5" t="s">
        <v>914</v>
      </c>
      <c r="N224" s="8" t="s">
        <v>907</v>
      </c>
      <c r="O224" s="9" t="s">
        <v>916</v>
      </c>
      <c r="P224" s="10">
        <v>45414</v>
      </c>
    </row>
    <row r="225" spans="1:16" ht="210" x14ac:dyDescent="0.2">
      <c r="A225" s="4" t="s">
        <v>121</v>
      </c>
      <c r="B225" s="5" t="s">
        <v>913</v>
      </c>
      <c r="C225" s="5" t="s">
        <v>911</v>
      </c>
      <c r="D225" s="5" t="s">
        <v>117</v>
      </c>
      <c r="E225" s="5" t="s">
        <v>368</v>
      </c>
      <c r="F225" s="6">
        <v>4</v>
      </c>
      <c r="G225" s="7">
        <v>2452</v>
      </c>
      <c r="H225" s="13">
        <f>G225*0.1</f>
        <v>245.20000000000002</v>
      </c>
      <c r="I225" s="14">
        <f>G225*0.15</f>
        <v>367.8</v>
      </c>
      <c r="J225" s="14">
        <f>G225+H225+I225</f>
        <v>3065</v>
      </c>
      <c r="K225" s="14">
        <f>J225*1.1</f>
        <v>3371.5000000000005</v>
      </c>
      <c r="L225" s="8"/>
      <c r="M225" s="5" t="s">
        <v>914</v>
      </c>
      <c r="N225" s="8" t="s">
        <v>907</v>
      </c>
      <c r="O225" s="9" t="s">
        <v>917</v>
      </c>
      <c r="P225" s="10">
        <v>45414</v>
      </c>
    </row>
    <row r="226" spans="1:16" ht="210" x14ac:dyDescent="0.2">
      <c r="A226" s="4" t="s">
        <v>95</v>
      </c>
      <c r="B226" s="5" t="s">
        <v>926</v>
      </c>
      <c r="C226" s="5" t="s">
        <v>928</v>
      </c>
      <c r="D226" s="5" t="s">
        <v>470</v>
      </c>
      <c r="E226" s="5" t="s">
        <v>96</v>
      </c>
      <c r="F226" s="6">
        <v>60</v>
      </c>
      <c r="G226" s="7">
        <v>265.17</v>
      </c>
      <c r="H226" s="13">
        <f>G226*0.14</f>
        <v>37.123800000000003</v>
      </c>
      <c r="I226" s="14">
        <f>G226*0.22</f>
        <v>58.337400000000002</v>
      </c>
      <c r="J226" s="14">
        <f>G226+H226+I226</f>
        <v>360.63120000000004</v>
      </c>
      <c r="K226" s="14">
        <f>J226*1.1</f>
        <v>396.69432000000006</v>
      </c>
      <c r="L226" s="8"/>
      <c r="M226" s="5" t="s">
        <v>927</v>
      </c>
      <c r="N226" s="8" t="s">
        <v>929</v>
      </c>
      <c r="O226" s="9" t="s">
        <v>930</v>
      </c>
      <c r="P226" s="10">
        <v>45419</v>
      </c>
    </row>
    <row r="227" spans="1:16" ht="225" x14ac:dyDescent="0.2">
      <c r="A227" s="4" t="s">
        <v>261</v>
      </c>
      <c r="B227" s="5" t="s">
        <v>261</v>
      </c>
      <c r="C227" s="5" t="s">
        <v>263</v>
      </c>
      <c r="D227" s="5" t="s">
        <v>14</v>
      </c>
      <c r="E227" s="5" t="s">
        <v>262</v>
      </c>
      <c r="F227" s="6">
        <v>50</v>
      </c>
      <c r="G227" s="7">
        <v>380.08</v>
      </c>
      <c r="H227" s="13">
        <f>G227*0.14</f>
        <v>53.211200000000005</v>
      </c>
      <c r="I227" s="14">
        <f>G227*0.22</f>
        <v>83.617599999999996</v>
      </c>
      <c r="J227" s="14">
        <f>G227+H227+I227</f>
        <v>516.90880000000004</v>
      </c>
      <c r="K227" s="14">
        <f>J227*1.1</f>
        <v>568.59968000000015</v>
      </c>
      <c r="L227" s="8"/>
      <c r="M227" s="5" t="s">
        <v>264</v>
      </c>
      <c r="N227" s="8" t="s">
        <v>265</v>
      </c>
      <c r="O227" s="9" t="s">
        <v>266</v>
      </c>
      <c r="P227" s="10">
        <v>45418</v>
      </c>
    </row>
    <row r="228" spans="1:16" ht="270" x14ac:dyDescent="0.2">
      <c r="A228" s="4" t="s">
        <v>261</v>
      </c>
      <c r="B228" s="5" t="s">
        <v>364</v>
      </c>
      <c r="C228" s="5" t="s">
        <v>365</v>
      </c>
      <c r="D228" s="5" t="s">
        <v>286</v>
      </c>
      <c r="E228" s="5" t="s">
        <v>262</v>
      </c>
      <c r="F228" s="6">
        <v>50</v>
      </c>
      <c r="G228" s="7">
        <v>376.47</v>
      </c>
      <c r="H228" s="13">
        <f>G228*0.14</f>
        <v>52.705800000000011</v>
      </c>
      <c r="I228" s="14">
        <f>G228*0.22</f>
        <v>82.823400000000007</v>
      </c>
      <c r="J228" s="14">
        <f>G228+H228+I228</f>
        <v>511.99920000000003</v>
      </c>
      <c r="K228" s="14">
        <f>J228*1.1</f>
        <v>563.19912000000011</v>
      </c>
      <c r="L228" s="8"/>
      <c r="M228" s="5" t="s">
        <v>366</v>
      </c>
      <c r="N228" s="8" t="s">
        <v>265</v>
      </c>
      <c r="O228" s="9" t="s">
        <v>367</v>
      </c>
      <c r="P228" s="10">
        <v>45418</v>
      </c>
    </row>
    <row r="229" spans="1:16" ht="105" x14ac:dyDescent="0.2">
      <c r="A229" s="4" t="s">
        <v>267</v>
      </c>
      <c r="B229" s="5" t="s">
        <v>267</v>
      </c>
      <c r="C229" s="5" t="s">
        <v>268</v>
      </c>
      <c r="D229" s="5" t="s">
        <v>46</v>
      </c>
      <c r="E229" s="5" t="s">
        <v>269</v>
      </c>
      <c r="F229" s="6">
        <v>1</v>
      </c>
      <c r="G229" s="7">
        <v>104.59</v>
      </c>
      <c r="H229" s="13">
        <f>G229*0.14</f>
        <v>14.642600000000002</v>
      </c>
      <c r="I229" s="14">
        <f>G229*0.22</f>
        <v>23.009800000000002</v>
      </c>
      <c r="J229" s="14">
        <f>G229+H229+I229</f>
        <v>142.2424</v>
      </c>
      <c r="K229" s="14">
        <f>J229*1.1</f>
        <v>156.46664000000001</v>
      </c>
      <c r="L229" s="8"/>
      <c r="M229" s="5" t="s">
        <v>272</v>
      </c>
      <c r="N229" s="8" t="s">
        <v>273</v>
      </c>
      <c r="O229" s="9" t="s">
        <v>276</v>
      </c>
      <c r="P229" s="10">
        <v>45419</v>
      </c>
    </row>
    <row r="230" spans="1:16" ht="105" x14ac:dyDescent="0.2">
      <c r="A230" s="4" t="s">
        <v>267</v>
      </c>
      <c r="B230" s="5" t="s">
        <v>267</v>
      </c>
      <c r="C230" s="5" t="s">
        <v>271</v>
      </c>
      <c r="D230" s="5" t="s">
        <v>46</v>
      </c>
      <c r="E230" s="5" t="s">
        <v>269</v>
      </c>
      <c r="F230" s="6">
        <v>1</v>
      </c>
      <c r="G230" s="7">
        <v>37.72</v>
      </c>
      <c r="H230" s="13">
        <f>G230*0.17</f>
        <v>6.4123999999999999</v>
      </c>
      <c r="I230" s="14">
        <f>G230*0.3</f>
        <v>11.315999999999999</v>
      </c>
      <c r="J230" s="14">
        <f>G230+H230+I230</f>
        <v>55.448399999999992</v>
      </c>
      <c r="K230" s="14">
        <f>J230*1.1</f>
        <v>60.993239999999993</v>
      </c>
      <c r="L230" s="8"/>
      <c r="M230" s="5" t="s">
        <v>272</v>
      </c>
      <c r="N230" s="8" t="s">
        <v>273</v>
      </c>
      <c r="O230" s="9" t="s">
        <v>274</v>
      </c>
      <c r="P230" s="10">
        <v>45419</v>
      </c>
    </row>
    <row r="231" spans="1:16" ht="105" x14ac:dyDescent="0.2">
      <c r="A231" s="4" t="s">
        <v>267</v>
      </c>
      <c r="B231" s="5" t="s">
        <v>267</v>
      </c>
      <c r="C231" s="5" t="s">
        <v>270</v>
      </c>
      <c r="D231" s="5" t="s">
        <v>46</v>
      </c>
      <c r="E231" s="5" t="s">
        <v>269</v>
      </c>
      <c r="F231" s="6">
        <v>1</v>
      </c>
      <c r="G231" s="7">
        <v>55.31</v>
      </c>
      <c r="H231" s="13">
        <f>G231*0.17</f>
        <v>9.4027000000000012</v>
      </c>
      <c r="I231" s="14">
        <f>G231*0.3</f>
        <v>16.593</v>
      </c>
      <c r="J231" s="14">
        <f>G231+H231+I231</f>
        <v>81.305700000000002</v>
      </c>
      <c r="K231" s="14">
        <f>J231*1.1</f>
        <v>89.436270000000007</v>
      </c>
      <c r="L231" s="8"/>
      <c r="M231" s="5" t="s">
        <v>272</v>
      </c>
      <c r="N231" s="8" t="s">
        <v>273</v>
      </c>
      <c r="O231" s="9" t="s">
        <v>275</v>
      </c>
      <c r="P231" s="10">
        <v>45419</v>
      </c>
    </row>
    <row r="232" spans="1:16" ht="180" x14ac:dyDescent="0.2">
      <c r="A232" s="4" t="s">
        <v>76</v>
      </c>
      <c r="B232" s="5" t="s">
        <v>76</v>
      </c>
      <c r="C232" s="5" t="s">
        <v>278</v>
      </c>
      <c r="D232" s="5" t="s">
        <v>100</v>
      </c>
      <c r="E232" s="5"/>
      <c r="F232" s="6">
        <v>1</v>
      </c>
      <c r="G232" s="7">
        <v>40.369999999999997</v>
      </c>
      <c r="H232" s="13">
        <f>G232*0.17</f>
        <v>6.8628999999999998</v>
      </c>
      <c r="I232" s="14">
        <f>G232*0.3</f>
        <v>12.110999999999999</v>
      </c>
      <c r="J232" s="14">
        <f>G232+H232+I232</f>
        <v>59.343899999999998</v>
      </c>
      <c r="K232" s="14">
        <f>J232*1.1</f>
        <v>65.278289999999998</v>
      </c>
      <c r="L232" s="8"/>
      <c r="M232" s="5" t="s">
        <v>277</v>
      </c>
      <c r="N232" s="8" t="s">
        <v>279</v>
      </c>
      <c r="O232" s="9" t="s">
        <v>280</v>
      </c>
      <c r="P232" s="10">
        <v>45417</v>
      </c>
    </row>
    <row r="233" spans="1:16" ht="255" x14ac:dyDescent="0.2">
      <c r="A233" s="4" t="s">
        <v>370</v>
      </c>
      <c r="B233" s="5" t="s">
        <v>607</v>
      </c>
      <c r="C233" s="5" t="s">
        <v>608</v>
      </c>
      <c r="D233" s="5" t="s">
        <v>324</v>
      </c>
      <c r="E233" s="5" t="s">
        <v>371</v>
      </c>
      <c r="F233" s="6">
        <v>1</v>
      </c>
      <c r="G233" s="7">
        <v>1744.09</v>
      </c>
      <c r="H233" s="13">
        <f>G233*0.1</f>
        <v>174.40899999999999</v>
      </c>
      <c r="I233" s="14">
        <f>G233*0.15</f>
        <v>261.61349999999999</v>
      </c>
      <c r="J233" s="14">
        <f>G233+H233+I233</f>
        <v>2180.1124999999997</v>
      </c>
      <c r="K233" s="14">
        <f>J233*1.1</f>
        <v>2398.1237499999997</v>
      </c>
      <c r="L233" s="8"/>
      <c r="M233" s="5" t="s">
        <v>609</v>
      </c>
      <c r="N233" s="8" t="s">
        <v>610</v>
      </c>
      <c r="O233" s="9" t="s">
        <v>611</v>
      </c>
      <c r="P233" s="10">
        <v>45420</v>
      </c>
    </row>
    <row r="234" spans="1:16" ht="255" x14ac:dyDescent="0.2">
      <c r="A234" s="4" t="s">
        <v>370</v>
      </c>
      <c r="B234" s="5" t="s">
        <v>607</v>
      </c>
      <c r="C234" s="5" t="s">
        <v>608</v>
      </c>
      <c r="D234" s="5" t="s">
        <v>614</v>
      </c>
      <c r="E234" s="5" t="s">
        <v>371</v>
      </c>
      <c r="F234" s="6">
        <v>1</v>
      </c>
      <c r="G234" s="7">
        <v>1744.09</v>
      </c>
      <c r="H234" s="13">
        <f>G234*0.1</f>
        <v>174.40899999999999</v>
      </c>
      <c r="I234" s="14">
        <f>G234*0.15</f>
        <v>261.61349999999999</v>
      </c>
      <c r="J234" s="14">
        <f>G234+H234+I234</f>
        <v>2180.1124999999997</v>
      </c>
      <c r="K234" s="14">
        <f>J234*1.1</f>
        <v>2398.1237499999997</v>
      </c>
      <c r="L234" s="8"/>
      <c r="M234" s="5" t="s">
        <v>609</v>
      </c>
      <c r="N234" s="8" t="s">
        <v>610</v>
      </c>
      <c r="O234" s="9" t="s">
        <v>615</v>
      </c>
      <c r="P234" s="10">
        <v>45420</v>
      </c>
    </row>
    <row r="235" spans="1:16" ht="270" x14ac:dyDescent="0.2">
      <c r="A235" s="4" t="s">
        <v>370</v>
      </c>
      <c r="B235" s="5" t="s">
        <v>607</v>
      </c>
      <c r="C235" s="5" t="s">
        <v>612</v>
      </c>
      <c r="D235" s="5" t="s">
        <v>324</v>
      </c>
      <c r="E235" s="5" t="s">
        <v>371</v>
      </c>
      <c r="F235" s="6">
        <v>1</v>
      </c>
      <c r="G235" s="7">
        <v>1744.09</v>
      </c>
      <c r="H235" s="13">
        <f>G235*0.1</f>
        <v>174.40899999999999</v>
      </c>
      <c r="I235" s="14">
        <f>G235*0.15</f>
        <v>261.61349999999999</v>
      </c>
      <c r="J235" s="14">
        <f>G235+H235+I235</f>
        <v>2180.1124999999997</v>
      </c>
      <c r="K235" s="14">
        <f>J235*1.1</f>
        <v>2398.1237499999997</v>
      </c>
      <c r="L235" s="8"/>
      <c r="M235" s="5" t="s">
        <v>613</v>
      </c>
      <c r="N235" s="8" t="s">
        <v>610</v>
      </c>
      <c r="O235" s="9" t="s">
        <v>611</v>
      </c>
      <c r="P235" s="10">
        <v>45420</v>
      </c>
    </row>
    <row r="236" spans="1:16" ht="270" x14ac:dyDescent="0.2">
      <c r="A236" s="4" t="s">
        <v>370</v>
      </c>
      <c r="B236" s="5" t="s">
        <v>607</v>
      </c>
      <c r="C236" s="5" t="s">
        <v>612</v>
      </c>
      <c r="D236" s="5" t="s">
        <v>614</v>
      </c>
      <c r="E236" s="5" t="s">
        <v>371</v>
      </c>
      <c r="F236" s="6">
        <v>1</v>
      </c>
      <c r="G236" s="7">
        <v>1744.09</v>
      </c>
      <c r="H236" s="13">
        <f>G236*0.1</f>
        <v>174.40899999999999</v>
      </c>
      <c r="I236" s="14">
        <f>G236*0.15</f>
        <v>261.61349999999999</v>
      </c>
      <c r="J236" s="14">
        <f>G236+H236+I236</f>
        <v>2180.1124999999997</v>
      </c>
      <c r="K236" s="14">
        <f>J236*1.1</f>
        <v>2398.1237499999997</v>
      </c>
      <c r="L236" s="8"/>
      <c r="M236" s="5" t="s">
        <v>613</v>
      </c>
      <c r="N236" s="8" t="s">
        <v>610</v>
      </c>
      <c r="O236" s="9" t="s">
        <v>615</v>
      </c>
      <c r="P236" s="10">
        <v>45420</v>
      </c>
    </row>
    <row r="237" spans="1:16" ht="180" x14ac:dyDescent="0.2">
      <c r="A237" s="4" t="s">
        <v>23</v>
      </c>
      <c r="B237" s="5" t="s">
        <v>23</v>
      </c>
      <c r="C237" s="5" t="s">
        <v>22</v>
      </c>
      <c r="D237" s="5" t="s">
        <v>21</v>
      </c>
      <c r="E237" s="5" t="s">
        <v>24</v>
      </c>
      <c r="F237" s="6">
        <v>20</v>
      </c>
      <c r="G237" s="7">
        <v>66.39</v>
      </c>
      <c r="H237" s="13">
        <f>G237*0.17</f>
        <v>11.286300000000001</v>
      </c>
      <c r="I237" s="14">
        <f>G237*0.3</f>
        <v>19.916999999999998</v>
      </c>
      <c r="J237" s="14">
        <f>G237+H237+I237</f>
        <v>97.593299999999999</v>
      </c>
      <c r="K237" s="14">
        <f>J237*1.1</f>
        <v>107.35263</v>
      </c>
      <c r="L237" s="8"/>
      <c r="M237" s="5" t="s">
        <v>281</v>
      </c>
      <c r="N237" s="8" t="s">
        <v>282</v>
      </c>
      <c r="O237" s="9" t="s">
        <v>283</v>
      </c>
      <c r="P237" s="10">
        <v>45425</v>
      </c>
    </row>
    <row r="238" spans="1:16" ht="285" x14ac:dyDescent="0.2">
      <c r="A238" s="4" t="s">
        <v>393</v>
      </c>
      <c r="B238" s="5" t="s">
        <v>893</v>
      </c>
      <c r="C238" s="5" t="s">
        <v>291</v>
      </c>
      <c r="D238" s="5" t="s">
        <v>126</v>
      </c>
      <c r="E238" s="5" t="s">
        <v>394</v>
      </c>
      <c r="F238" s="6">
        <v>10</v>
      </c>
      <c r="G238" s="7">
        <v>191.2</v>
      </c>
      <c r="H238" s="13">
        <f>G238*0.14</f>
        <v>26.768000000000001</v>
      </c>
      <c r="I238" s="14">
        <f>G238*0.22</f>
        <v>42.064</v>
      </c>
      <c r="J238" s="14">
        <f>G238+H238+I238</f>
        <v>260.03199999999998</v>
      </c>
      <c r="K238" s="14">
        <f>J238*1.1</f>
        <v>286.03520000000003</v>
      </c>
      <c r="L238" s="8"/>
      <c r="M238" s="5" t="s">
        <v>894</v>
      </c>
      <c r="N238" s="8" t="s">
        <v>895</v>
      </c>
      <c r="O238" s="9" t="s">
        <v>898</v>
      </c>
      <c r="P238" s="10">
        <v>45414</v>
      </c>
    </row>
    <row r="239" spans="1:16" ht="285" x14ac:dyDescent="0.2">
      <c r="A239" s="4" t="s">
        <v>393</v>
      </c>
      <c r="B239" s="5" t="s">
        <v>893</v>
      </c>
      <c r="C239" s="5" t="s">
        <v>710</v>
      </c>
      <c r="D239" s="5" t="s">
        <v>126</v>
      </c>
      <c r="E239" s="5" t="s">
        <v>394</v>
      </c>
      <c r="F239" s="6">
        <v>30</v>
      </c>
      <c r="G239" s="7">
        <v>443.3</v>
      </c>
      <c r="H239" s="13">
        <f>G239*0.14</f>
        <v>62.062000000000005</v>
      </c>
      <c r="I239" s="14">
        <f>G239*0.22</f>
        <v>97.525999999999996</v>
      </c>
      <c r="J239" s="14">
        <f>G239+H239+I239</f>
        <v>602.88800000000003</v>
      </c>
      <c r="K239" s="14">
        <f>J239*1.1</f>
        <v>663.17680000000007</v>
      </c>
      <c r="L239" s="8"/>
      <c r="M239" s="5" t="s">
        <v>894</v>
      </c>
      <c r="N239" s="8" t="s">
        <v>895</v>
      </c>
      <c r="O239" s="9" t="s">
        <v>899</v>
      </c>
      <c r="P239" s="10">
        <v>45414</v>
      </c>
    </row>
    <row r="240" spans="1:16" ht="285" x14ac:dyDescent="0.2">
      <c r="A240" s="4" t="s">
        <v>393</v>
      </c>
      <c r="B240" s="5" t="s">
        <v>893</v>
      </c>
      <c r="C240" s="5" t="s">
        <v>396</v>
      </c>
      <c r="D240" s="5" t="s">
        <v>126</v>
      </c>
      <c r="E240" s="5" t="s">
        <v>394</v>
      </c>
      <c r="F240" s="6">
        <v>10</v>
      </c>
      <c r="G240" s="7">
        <v>298</v>
      </c>
      <c r="H240" s="13">
        <f>G240*0.14</f>
        <v>41.720000000000006</v>
      </c>
      <c r="I240" s="14">
        <f>G240*0.22</f>
        <v>65.56</v>
      </c>
      <c r="J240" s="14">
        <f>G240+H240+I240</f>
        <v>405.28000000000003</v>
      </c>
      <c r="K240" s="14">
        <f>J240*1.1</f>
        <v>445.80800000000005</v>
      </c>
      <c r="L240" s="8"/>
      <c r="M240" s="5" t="s">
        <v>894</v>
      </c>
      <c r="N240" s="8" t="s">
        <v>895</v>
      </c>
      <c r="O240" s="9" t="s">
        <v>896</v>
      </c>
      <c r="P240" s="10">
        <v>45414</v>
      </c>
    </row>
    <row r="241" spans="1:16" ht="285" x14ac:dyDescent="0.2">
      <c r="A241" s="4" t="s">
        <v>393</v>
      </c>
      <c r="B241" s="5" t="s">
        <v>893</v>
      </c>
      <c r="C241" s="5" t="s">
        <v>395</v>
      </c>
      <c r="D241" s="5" t="s">
        <v>126</v>
      </c>
      <c r="E241" s="5" t="s">
        <v>394</v>
      </c>
      <c r="F241" s="6">
        <v>30</v>
      </c>
      <c r="G241" s="7">
        <v>634.29999999999995</v>
      </c>
      <c r="H241" s="13">
        <f>G241*0.1</f>
        <v>63.43</v>
      </c>
      <c r="I241" s="14">
        <f>G241*0.15</f>
        <v>95.144999999999996</v>
      </c>
      <c r="J241" s="14">
        <f>G241+H241+I241</f>
        <v>792.87499999999989</v>
      </c>
      <c r="K241" s="14">
        <f>J241*1.1</f>
        <v>872.16249999999991</v>
      </c>
      <c r="L241" s="8"/>
      <c r="M241" s="5" t="s">
        <v>894</v>
      </c>
      <c r="N241" s="8" t="s">
        <v>895</v>
      </c>
      <c r="O241" s="9" t="s">
        <v>897</v>
      </c>
      <c r="P241" s="10">
        <v>45414</v>
      </c>
    </row>
    <row r="242" spans="1:16" ht="225" x14ac:dyDescent="0.2">
      <c r="A242" s="4" t="s">
        <v>393</v>
      </c>
      <c r="B242" s="5" t="s">
        <v>789</v>
      </c>
      <c r="C242" s="5" t="s">
        <v>790</v>
      </c>
      <c r="D242" s="5" t="s">
        <v>712</v>
      </c>
      <c r="E242" s="5" t="s">
        <v>394</v>
      </c>
      <c r="F242" s="6">
        <v>10</v>
      </c>
      <c r="G242" s="7">
        <v>172.59</v>
      </c>
      <c r="H242" s="13">
        <f>G242*0.14</f>
        <v>24.162600000000001</v>
      </c>
      <c r="I242" s="14">
        <f>G242*0.22</f>
        <v>37.969799999999999</v>
      </c>
      <c r="J242" s="14">
        <f>G242+H242+I242</f>
        <v>234.72239999999999</v>
      </c>
      <c r="K242" s="14">
        <f>J242*1.1</f>
        <v>258.19463999999999</v>
      </c>
      <c r="L242" s="8"/>
      <c r="M242" s="5" t="s">
        <v>791</v>
      </c>
      <c r="N242" s="8" t="s">
        <v>792</v>
      </c>
      <c r="O242" s="9" t="s">
        <v>793</v>
      </c>
      <c r="P242" s="10">
        <v>45425</v>
      </c>
    </row>
    <row r="243" spans="1:16" ht="285" x14ac:dyDescent="0.2">
      <c r="A243" s="4" t="s">
        <v>393</v>
      </c>
      <c r="B243" s="5" t="s">
        <v>789</v>
      </c>
      <c r="C243" s="5" t="s">
        <v>376</v>
      </c>
      <c r="D243" s="5" t="s">
        <v>712</v>
      </c>
      <c r="E243" s="5" t="s">
        <v>394</v>
      </c>
      <c r="F243" s="6">
        <v>10</v>
      </c>
      <c r="G243" s="7">
        <v>172.59</v>
      </c>
      <c r="H243" s="13">
        <f>G243*0.14</f>
        <v>24.162600000000001</v>
      </c>
      <c r="I243" s="14">
        <f>G243*0.22</f>
        <v>37.969799999999999</v>
      </c>
      <c r="J243" s="14">
        <f>G243+H243+I243</f>
        <v>234.72239999999999</v>
      </c>
      <c r="K243" s="14">
        <f>J243*1.1</f>
        <v>258.19463999999999</v>
      </c>
      <c r="L243" s="8"/>
      <c r="M243" s="5" t="s">
        <v>791</v>
      </c>
      <c r="N243" s="8" t="s">
        <v>792</v>
      </c>
      <c r="O243" s="9" t="s">
        <v>799</v>
      </c>
      <c r="P243" s="10">
        <v>45425</v>
      </c>
    </row>
    <row r="244" spans="1:16" ht="285" x14ac:dyDescent="0.2">
      <c r="A244" s="4" t="s">
        <v>393</v>
      </c>
      <c r="B244" s="5" t="s">
        <v>789</v>
      </c>
      <c r="C244" s="5" t="s">
        <v>400</v>
      </c>
      <c r="D244" s="5" t="s">
        <v>712</v>
      </c>
      <c r="E244" s="5" t="s">
        <v>394</v>
      </c>
      <c r="F244" s="6">
        <v>30</v>
      </c>
      <c r="G244" s="7">
        <v>400.27</v>
      </c>
      <c r="H244" s="13">
        <f>G244*0.14</f>
        <v>56.037800000000004</v>
      </c>
      <c r="I244" s="14">
        <f>G244*0.22</f>
        <v>88.059399999999997</v>
      </c>
      <c r="J244" s="14">
        <f>G244+H244+I244</f>
        <v>544.36720000000003</v>
      </c>
      <c r="K244" s="14">
        <f>J244*1.1</f>
        <v>598.80392000000006</v>
      </c>
      <c r="L244" s="8"/>
      <c r="M244" s="5" t="s">
        <v>791</v>
      </c>
      <c r="N244" s="8" t="s">
        <v>792</v>
      </c>
      <c r="O244" s="9" t="s">
        <v>801</v>
      </c>
      <c r="P244" s="10">
        <v>45425</v>
      </c>
    </row>
    <row r="245" spans="1:16" ht="285" x14ac:dyDescent="0.2">
      <c r="A245" s="4" t="s">
        <v>393</v>
      </c>
      <c r="B245" s="5" t="s">
        <v>789</v>
      </c>
      <c r="C245" s="5" t="s">
        <v>377</v>
      </c>
      <c r="D245" s="5" t="s">
        <v>712</v>
      </c>
      <c r="E245" s="5" t="s">
        <v>394</v>
      </c>
      <c r="F245" s="6">
        <v>20</v>
      </c>
      <c r="G245" s="7">
        <v>306.02</v>
      </c>
      <c r="H245" s="13">
        <f>G245*0.14</f>
        <v>42.842800000000004</v>
      </c>
      <c r="I245" s="14">
        <f>G245*0.22</f>
        <v>67.324399999999997</v>
      </c>
      <c r="J245" s="14">
        <f>G245+H245+I245</f>
        <v>416.18719999999996</v>
      </c>
      <c r="K245" s="14">
        <f>J245*1.1</f>
        <v>457.80592000000001</v>
      </c>
      <c r="L245" s="8"/>
      <c r="M245" s="5" t="s">
        <v>791</v>
      </c>
      <c r="N245" s="8" t="s">
        <v>792</v>
      </c>
      <c r="O245" s="9" t="s">
        <v>800</v>
      </c>
      <c r="P245" s="10">
        <v>45425</v>
      </c>
    </row>
    <row r="246" spans="1:16" ht="285" x14ac:dyDescent="0.2">
      <c r="A246" s="4" t="s">
        <v>393</v>
      </c>
      <c r="B246" s="5" t="s">
        <v>789</v>
      </c>
      <c r="C246" s="5" t="s">
        <v>802</v>
      </c>
      <c r="D246" s="5" t="s">
        <v>712</v>
      </c>
      <c r="E246" s="5" t="s">
        <v>394</v>
      </c>
      <c r="F246" s="6">
        <v>60</v>
      </c>
      <c r="G246" s="7">
        <v>800.54</v>
      </c>
      <c r="H246" s="13">
        <f>G246*0.1</f>
        <v>80.054000000000002</v>
      </c>
      <c r="I246" s="14">
        <f>G246*0.15</f>
        <v>120.08099999999999</v>
      </c>
      <c r="J246" s="14">
        <f>G246+H246+I246</f>
        <v>1000.675</v>
      </c>
      <c r="K246" s="14">
        <f>J246*1.1</f>
        <v>1100.7425000000001</v>
      </c>
      <c r="L246" s="8"/>
      <c r="M246" s="5" t="s">
        <v>791</v>
      </c>
      <c r="N246" s="8" t="s">
        <v>792</v>
      </c>
      <c r="O246" s="9" t="s">
        <v>803</v>
      </c>
      <c r="P246" s="10">
        <v>45425</v>
      </c>
    </row>
    <row r="247" spans="1:16" ht="225" x14ac:dyDescent="0.2">
      <c r="A247" s="4" t="s">
        <v>393</v>
      </c>
      <c r="B247" s="5" t="s">
        <v>789</v>
      </c>
      <c r="C247" s="5" t="s">
        <v>397</v>
      </c>
      <c r="D247" s="5" t="s">
        <v>712</v>
      </c>
      <c r="E247" s="5" t="s">
        <v>394</v>
      </c>
      <c r="F247" s="6">
        <v>20</v>
      </c>
      <c r="G247" s="7">
        <v>306.02</v>
      </c>
      <c r="H247" s="13">
        <f>G247*0.14</f>
        <v>42.842800000000004</v>
      </c>
      <c r="I247" s="14">
        <f>G247*0.22</f>
        <v>67.324399999999997</v>
      </c>
      <c r="J247" s="14">
        <f>G247+H247+I247</f>
        <v>416.18719999999996</v>
      </c>
      <c r="K247" s="14">
        <f>J247*1.1</f>
        <v>457.80592000000001</v>
      </c>
      <c r="L247" s="8"/>
      <c r="M247" s="5" t="s">
        <v>791</v>
      </c>
      <c r="N247" s="8" t="s">
        <v>792</v>
      </c>
      <c r="O247" s="9" t="s">
        <v>794</v>
      </c>
      <c r="P247" s="10">
        <v>45425</v>
      </c>
    </row>
    <row r="248" spans="1:16" ht="225" x14ac:dyDescent="0.2">
      <c r="A248" s="4" t="s">
        <v>393</v>
      </c>
      <c r="B248" s="5" t="s">
        <v>789</v>
      </c>
      <c r="C248" s="5" t="s">
        <v>795</v>
      </c>
      <c r="D248" s="5" t="s">
        <v>712</v>
      </c>
      <c r="E248" s="5" t="s">
        <v>394</v>
      </c>
      <c r="F248" s="6">
        <v>30</v>
      </c>
      <c r="G248" s="7">
        <v>400.27</v>
      </c>
      <c r="H248" s="13">
        <f>G248*0.14</f>
        <v>56.037800000000004</v>
      </c>
      <c r="I248" s="14">
        <f>G248*0.22</f>
        <v>88.059399999999997</v>
      </c>
      <c r="J248" s="14">
        <f>G248+H248+I248</f>
        <v>544.36720000000003</v>
      </c>
      <c r="K248" s="14">
        <f>J248*1.1</f>
        <v>598.80392000000006</v>
      </c>
      <c r="L248" s="8"/>
      <c r="M248" s="5" t="s">
        <v>791</v>
      </c>
      <c r="N248" s="8" t="s">
        <v>792</v>
      </c>
      <c r="O248" s="9" t="s">
        <v>796</v>
      </c>
      <c r="P248" s="10">
        <v>45425</v>
      </c>
    </row>
    <row r="249" spans="1:16" ht="225" x14ac:dyDescent="0.2">
      <c r="A249" s="4" t="s">
        <v>393</v>
      </c>
      <c r="B249" s="5" t="s">
        <v>789</v>
      </c>
      <c r="C249" s="5" t="s">
        <v>797</v>
      </c>
      <c r="D249" s="5" t="s">
        <v>712</v>
      </c>
      <c r="E249" s="5" t="s">
        <v>394</v>
      </c>
      <c r="F249" s="6">
        <v>60</v>
      </c>
      <c r="G249" s="7">
        <v>800.54</v>
      </c>
      <c r="H249" s="13">
        <f>G249*0.1</f>
        <v>80.054000000000002</v>
      </c>
      <c r="I249" s="14">
        <f>G249*0.15</f>
        <v>120.08099999999999</v>
      </c>
      <c r="J249" s="14">
        <f>G249+H249+I249</f>
        <v>1000.675</v>
      </c>
      <c r="K249" s="14">
        <f>J249*1.1</f>
        <v>1100.7425000000001</v>
      </c>
      <c r="L249" s="8"/>
      <c r="M249" s="5" t="s">
        <v>791</v>
      </c>
      <c r="N249" s="8" t="s">
        <v>792</v>
      </c>
      <c r="O249" s="9" t="s">
        <v>798</v>
      </c>
      <c r="P249" s="10">
        <v>45425</v>
      </c>
    </row>
    <row r="250" spans="1:16" ht="225" x14ac:dyDescent="0.2">
      <c r="A250" s="4" t="s">
        <v>393</v>
      </c>
      <c r="B250" s="5" t="s">
        <v>789</v>
      </c>
      <c r="C250" s="5" t="s">
        <v>574</v>
      </c>
      <c r="D250" s="5" t="s">
        <v>712</v>
      </c>
      <c r="E250" s="5" t="s">
        <v>394</v>
      </c>
      <c r="F250" s="6">
        <v>10</v>
      </c>
      <c r="G250" s="7">
        <v>266.97000000000003</v>
      </c>
      <c r="H250" s="13">
        <f>G250*0.14</f>
        <v>37.375800000000005</v>
      </c>
      <c r="I250" s="14">
        <f>G250*0.22</f>
        <v>58.733400000000003</v>
      </c>
      <c r="J250" s="14">
        <f>G250+H250+I250</f>
        <v>363.07920000000007</v>
      </c>
      <c r="K250" s="14">
        <f>J250*1.1</f>
        <v>399.3871200000001</v>
      </c>
      <c r="L250" s="8"/>
      <c r="M250" s="5" t="s">
        <v>791</v>
      </c>
      <c r="N250" s="8" t="s">
        <v>792</v>
      </c>
      <c r="O250" s="9" t="s">
        <v>804</v>
      </c>
      <c r="P250" s="10">
        <v>45425</v>
      </c>
    </row>
    <row r="251" spans="1:16" ht="285" x14ac:dyDescent="0.2">
      <c r="A251" s="4" t="s">
        <v>393</v>
      </c>
      <c r="B251" s="5" t="s">
        <v>789</v>
      </c>
      <c r="C251" s="5" t="s">
        <v>399</v>
      </c>
      <c r="D251" s="5" t="s">
        <v>712</v>
      </c>
      <c r="E251" s="5" t="s">
        <v>394</v>
      </c>
      <c r="F251" s="6">
        <v>20</v>
      </c>
      <c r="G251" s="7">
        <v>374.16</v>
      </c>
      <c r="H251" s="13">
        <f>G251*0.14</f>
        <v>52.382400000000011</v>
      </c>
      <c r="I251" s="14">
        <f>G251*0.22</f>
        <v>82.315200000000004</v>
      </c>
      <c r="J251" s="14">
        <f>G251+H251+I251</f>
        <v>508.85760000000005</v>
      </c>
      <c r="K251" s="14">
        <f>J251*1.1</f>
        <v>559.74336000000005</v>
      </c>
      <c r="L251" s="8"/>
      <c r="M251" s="5" t="s">
        <v>791</v>
      </c>
      <c r="N251" s="8" t="s">
        <v>792</v>
      </c>
      <c r="O251" s="9" t="s">
        <v>809</v>
      </c>
      <c r="P251" s="10">
        <v>45425</v>
      </c>
    </row>
    <row r="252" spans="1:16" ht="285" x14ac:dyDescent="0.2">
      <c r="A252" s="4" t="s">
        <v>393</v>
      </c>
      <c r="B252" s="5" t="s">
        <v>789</v>
      </c>
      <c r="C252" s="5" t="s">
        <v>173</v>
      </c>
      <c r="D252" s="5" t="s">
        <v>712</v>
      </c>
      <c r="E252" s="5" t="s">
        <v>394</v>
      </c>
      <c r="F252" s="6">
        <v>30</v>
      </c>
      <c r="G252" s="7">
        <v>575.08000000000004</v>
      </c>
      <c r="H252" s="13">
        <f>G252*0.1</f>
        <v>57.50800000000001</v>
      </c>
      <c r="I252" s="14">
        <f>G252*0.15</f>
        <v>86.262</v>
      </c>
      <c r="J252" s="14">
        <f>G252+H252+I252</f>
        <v>718.85000000000014</v>
      </c>
      <c r="K252" s="14">
        <f>J252*1.1</f>
        <v>790.73500000000024</v>
      </c>
      <c r="L252" s="8"/>
      <c r="M252" s="5" t="s">
        <v>791</v>
      </c>
      <c r="N252" s="8" t="s">
        <v>792</v>
      </c>
      <c r="O252" s="9" t="s">
        <v>810</v>
      </c>
      <c r="P252" s="10">
        <v>45425</v>
      </c>
    </row>
    <row r="253" spans="1:16" ht="285" x14ac:dyDescent="0.2">
      <c r="A253" s="4" t="s">
        <v>393</v>
      </c>
      <c r="B253" s="5" t="s">
        <v>789</v>
      </c>
      <c r="C253" s="5" t="s">
        <v>396</v>
      </c>
      <c r="D253" s="5" t="s">
        <v>712</v>
      </c>
      <c r="E253" s="5" t="s">
        <v>394</v>
      </c>
      <c r="F253" s="6">
        <v>10</v>
      </c>
      <c r="G253" s="7">
        <v>266.97000000000003</v>
      </c>
      <c r="H253" s="13">
        <f>G253*0.14</f>
        <v>37.375800000000005</v>
      </c>
      <c r="I253" s="14">
        <f>G253*0.22</f>
        <v>58.733400000000003</v>
      </c>
      <c r="J253" s="14">
        <f>G253+H253+I253</f>
        <v>363.07920000000007</v>
      </c>
      <c r="K253" s="14">
        <f>J253*1.1</f>
        <v>399.3871200000001</v>
      </c>
      <c r="L253" s="8"/>
      <c r="M253" s="5" t="s">
        <v>791</v>
      </c>
      <c r="N253" s="8" t="s">
        <v>792</v>
      </c>
      <c r="O253" s="9" t="s">
        <v>808</v>
      </c>
      <c r="P253" s="10">
        <v>45425</v>
      </c>
    </row>
    <row r="254" spans="1:16" ht="285" x14ac:dyDescent="0.2">
      <c r="A254" s="4" t="s">
        <v>393</v>
      </c>
      <c r="B254" s="5" t="s">
        <v>789</v>
      </c>
      <c r="C254" s="5" t="s">
        <v>174</v>
      </c>
      <c r="D254" s="5" t="s">
        <v>712</v>
      </c>
      <c r="E254" s="5" t="s">
        <v>394</v>
      </c>
      <c r="F254" s="6">
        <v>60</v>
      </c>
      <c r="G254" s="7">
        <v>1069.26</v>
      </c>
      <c r="H254" s="13">
        <f>G254*0.1</f>
        <v>106.926</v>
      </c>
      <c r="I254" s="14">
        <f>G254*0.15</f>
        <v>160.38899999999998</v>
      </c>
      <c r="J254" s="14">
        <f>G254+H254+I254</f>
        <v>1336.5749999999998</v>
      </c>
      <c r="K254" s="14">
        <f>J254*1.1</f>
        <v>1470.2324999999998</v>
      </c>
      <c r="L254" s="8"/>
      <c r="M254" s="5" t="s">
        <v>791</v>
      </c>
      <c r="N254" s="8" t="s">
        <v>792</v>
      </c>
      <c r="O254" s="9" t="s">
        <v>811</v>
      </c>
      <c r="P254" s="10">
        <v>45425</v>
      </c>
    </row>
    <row r="255" spans="1:16" ht="225" x14ac:dyDescent="0.2">
      <c r="A255" s="4" t="s">
        <v>393</v>
      </c>
      <c r="B255" s="5" t="s">
        <v>789</v>
      </c>
      <c r="C255" s="5" t="s">
        <v>398</v>
      </c>
      <c r="D255" s="5" t="s">
        <v>712</v>
      </c>
      <c r="E255" s="5" t="s">
        <v>394</v>
      </c>
      <c r="F255" s="6">
        <v>20</v>
      </c>
      <c r="G255" s="7">
        <v>374.16</v>
      </c>
      <c r="H255" s="13">
        <f>G255*0.14</f>
        <v>52.382400000000011</v>
      </c>
      <c r="I255" s="14">
        <f>G255*0.22</f>
        <v>82.315200000000004</v>
      </c>
      <c r="J255" s="14">
        <f>G255+H255+I255</f>
        <v>508.85760000000005</v>
      </c>
      <c r="K255" s="14">
        <f>J255*1.1</f>
        <v>559.74336000000005</v>
      </c>
      <c r="L255" s="8"/>
      <c r="M255" s="5" t="s">
        <v>791</v>
      </c>
      <c r="N255" s="8" t="s">
        <v>792</v>
      </c>
      <c r="O255" s="9" t="s">
        <v>805</v>
      </c>
      <c r="P255" s="10">
        <v>45425</v>
      </c>
    </row>
    <row r="256" spans="1:16" ht="225" x14ac:dyDescent="0.2">
      <c r="A256" s="4" t="s">
        <v>393</v>
      </c>
      <c r="B256" s="5" t="s">
        <v>789</v>
      </c>
      <c r="C256" s="5" t="s">
        <v>575</v>
      </c>
      <c r="D256" s="5" t="s">
        <v>712</v>
      </c>
      <c r="E256" s="5" t="s">
        <v>394</v>
      </c>
      <c r="F256" s="6">
        <v>30</v>
      </c>
      <c r="G256" s="7">
        <v>575.08000000000004</v>
      </c>
      <c r="H256" s="13">
        <f>G256*0.1</f>
        <v>57.50800000000001</v>
      </c>
      <c r="I256" s="14">
        <f>G256*0.15</f>
        <v>86.262</v>
      </c>
      <c r="J256" s="14">
        <f>G256+H256+I256</f>
        <v>718.85000000000014</v>
      </c>
      <c r="K256" s="14">
        <f>J256*1.1</f>
        <v>790.73500000000024</v>
      </c>
      <c r="L256" s="8"/>
      <c r="M256" s="5" t="s">
        <v>791</v>
      </c>
      <c r="N256" s="8" t="s">
        <v>792</v>
      </c>
      <c r="O256" s="9" t="s">
        <v>806</v>
      </c>
      <c r="P256" s="10">
        <v>45425</v>
      </c>
    </row>
    <row r="257" spans="1:16" ht="225" x14ac:dyDescent="0.2">
      <c r="A257" s="4" t="s">
        <v>393</v>
      </c>
      <c r="B257" s="5" t="s">
        <v>789</v>
      </c>
      <c r="C257" s="5" t="s">
        <v>573</v>
      </c>
      <c r="D257" s="5" t="s">
        <v>712</v>
      </c>
      <c r="E257" s="5" t="s">
        <v>394</v>
      </c>
      <c r="F257" s="6">
        <v>60</v>
      </c>
      <c r="G257" s="7">
        <v>1069.26</v>
      </c>
      <c r="H257" s="13">
        <f>G257*0.1</f>
        <v>106.926</v>
      </c>
      <c r="I257" s="14">
        <f>G257*0.15</f>
        <v>160.38899999999998</v>
      </c>
      <c r="J257" s="14">
        <f>G257+H257+I257</f>
        <v>1336.5749999999998</v>
      </c>
      <c r="K257" s="14">
        <f>J257*1.1</f>
        <v>1470.2324999999998</v>
      </c>
      <c r="L257" s="8"/>
      <c r="M257" s="5" t="s">
        <v>791</v>
      </c>
      <c r="N257" s="8" t="s">
        <v>792</v>
      </c>
      <c r="O257" s="9" t="s">
        <v>807</v>
      </c>
      <c r="P257" s="10">
        <v>45425</v>
      </c>
    </row>
    <row r="258" spans="1:16" ht="255" x14ac:dyDescent="0.25">
      <c r="A258" s="4" t="s">
        <v>246</v>
      </c>
      <c r="B258" s="5" t="s">
        <v>247</v>
      </c>
      <c r="C258" s="5" t="s">
        <v>178</v>
      </c>
      <c r="D258" s="5" t="s">
        <v>21</v>
      </c>
      <c r="E258" s="5" t="s">
        <v>249</v>
      </c>
      <c r="F258" s="6">
        <v>10</v>
      </c>
      <c r="G258" s="7">
        <v>223.8</v>
      </c>
      <c r="H258" s="15">
        <f>G258*0.25</f>
        <v>55.95</v>
      </c>
      <c r="I258" s="16">
        <f>G258*0.41</f>
        <v>91.757999999999996</v>
      </c>
      <c r="J258" s="16">
        <f>G258*1.66</f>
        <v>371.50799999999998</v>
      </c>
      <c r="K258" s="16">
        <f>J258*1.1</f>
        <v>408.65879999999999</v>
      </c>
      <c r="L258" s="8"/>
      <c r="M258" s="5" t="s">
        <v>248</v>
      </c>
      <c r="N258" s="8" t="s">
        <v>250</v>
      </c>
      <c r="O258" s="9" t="s">
        <v>251</v>
      </c>
      <c r="P258" s="10">
        <v>45414</v>
      </c>
    </row>
    <row r="259" spans="1:16" ht="195" x14ac:dyDescent="0.2">
      <c r="A259" s="4" t="s">
        <v>284</v>
      </c>
      <c r="B259" s="5" t="s">
        <v>755</v>
      </c>
      <c r="C259" s="5" t="s">
        <v>287</v>
      </c>
      <c r="D259" s="5" t="s">
        <v>711</v>
      </c>
      <c r="E259" s="5" t="s">
        <v>285</v>
      </c>
      <c r="F259" s="6">
        <v>100</v>
      </c>
      <c r="G259" s="7">
        <v>1082.46</v>
      </c>
      <c r="H259" s="13">
        <f>G259*0.1</f>
        <v>108.24600000000001</v>
      </c>
      <c r="I259" s="14">
        <f>G259*0.15</f>
        <v>162.369</v>
      </c>
      <c r="J259" s="14">
        <f>G259+H259+I259</f>
        <v>1353.075</v>
      </c>
      <c r="K259" s="14">
        <f>J259*1.1</f>
        <v>1488.3825000000002</v>
      </c>
      <c r="L259" s="8"/>
      <c r="M259" s="5" t="s">
        <v>757</v>
      </c>
      <c r="N259" s="8" t="s">
        <v>758</v>
      </c>
      <c r="O259" s="9" t="s">
        <v>760</v>
      </c>
      <c r="P259" s="10">
        <v>45419</v>
      </c>
    </row>
    <row r="260" spans="1:16" ht="180" x14ac:dyDescent="0.2">
      <c r="A260" s="4" t="s">
        <v>284</v>
      </c>
      <c r="B260" s="5" t="s">
        <v>755</v>
      </c>
      <c r="C260" s="5" t="s">
        <v>287</v>
      </c>
      <c r="D260" s="5" t="s">
        <v>756</v>
      </c>
      <c r="E260" s="5" t="s">
        <v>285</v>
      </c>
      <c r="F260" s="6">
        <v>100</v>
      </c>
      <c r="G260" s="7">
        <v>1082.46</v>
      </c>
      <c r="H260" s="13">
        <f>G260*0.1</f>
        <v>108.24600000000001</v>
      </c>
      <c r="I260" s="14">
        <f>G260*0.15</f>
        <v>162.369</v>
      </c>
      <c r="J260" s="14">
        <f>G260+H260+I260</f>
        <v>1353.075</v>
      </c>
      <c r="K260" s="14">
        <f>J260*1.1</f>
        <v>1488.3825000000002</v>
      </c>
      <c r="L260" s="8"/>
      <c r="M260" s="5" t="s">
        <v>757</v>
      </c>
      <c r="N260" s="8" t="s">
        <v>758</v>
      </c>
      <c r="O260" s="9" t="s">
        <v>762</v>
      </c>
      <c r="P260" s="10">
        <v>45419</v>
      </c>
    </row>
    <row r="261" spans="1:16" ht="195" x14ac:dyDescent="0.2">
      <c r="A261" s="4" t="s">
        <v>284</v>
      </c>
      <c r="B261" s="5" t="s">
        <v>755</v>
      </c>
      <c r="C261" s="5" t="s">
        <v>606</v>
      </c>
      <c r="D261" s="5" t="s">
        <v>711</v>
      </c>
      <c r="E261" s="5" t="s">
        <v>285</v>
      </c>
      <c r="F261" s="6">
        <v>50</v>
      </c>
      <c r="G261" s="7">
        <v>559.42999999999995</v>
      </c>
      <c r="H261" s="13">
        <f>G261*0.1</f>
        <v>55.942999999999998</v>
      </c>
      <c r="I261" s="14">
        <f>G261*0.15</f>
        <v>83.91449999999999</v>
      </c>
      <c r="J261" s="14">
        <f>G261+H261+I261</f>
        <v>699.28749999999991</v>
      </c>
      <c r="K261" s="14">
        <f>J261*1.1</f>
        <v>769.21624999999995</v>
      </c>
      <c r="L261" s="8"/>
      <c r="M261" s="5" t="s">
        <v>757</v>
      </c>
      <c r="N261" s="8" t="s">
        <v>758</v>
      </c>
      <c r="O261" s="9" t="s">
        <v>759</v>
      </c>
      <c r="P261" s="10">
        <v>45419</v>
      </c>
    </row>
    <row r="262" spans="1:16" ht="180" x14ac:dyDescent="0.2">
      <c r="A262" s="4" t="s">
        <v>284</v>
      </c>
      <c r="B262" s="5" t="s">
        <v>755</v>
      </c>
      <c r="C262" s="5" t="s">
        <v>606</v>
      </c>
      <c r="D262" s="5" t="s">
        <v>756</v>
      </c>
      <c r="E262" s="5" t="s">
        <v>285</v>
      </c>
      <c r="F262" s="6">
        <v>50</v>
      </c>
      <c r="G262" s="7">
        <v>559.42999999999995</v>
      </c>
      <c r="H262" s="13">
        <f>G262*0.1</f>
        <v>55.942999999999998</v>
      </c>
      <c r="I262" s="14">
        <f>G262*0.15</f>
        <v>83.91449999999999</v>
      </c>
      <c r="J262" s="14">
        <f>G262+H262+I262</f>
        <v>699.28749999999991</v>
      </c>
      <c r="K262" s="14">
        <f>J262*1.1</f>
        <v>769.21624999999995</v>
      </c>
      <c r="L262" s="8"/>
      <c r="M262" s="5" t="s">
        <v>757</v>
      </c>
      <c r="N262" s="8" t="s">
        <v>758</v>
      </c>
      <c r="O262" s="9" t="s">
        <v>761</v>
      </c>
      <c r="P262" s="10">
        <v>45419</v>
      </c>
    </row>
    <row r="263" spans="1:16" ht="285" x14ac:dyDescent="0.2">
      <c r="A263" s="4" t="s">
        <v>718</v>
      </c>
      <c r="B263" s="5" t="s">
        <v>823</v>
      </c>
      <c r="C263" s="5" t="s">
        <v>716</v>
      </c>
      <c r="D263" s="5" t="s">
        <v>41</v>
      </c>
      <c r="E263" s="5" t="s">
        <v>719</v>
      </c>
      <c r="F263" s="6">
        <v>40</v>
      </c>
      <c r="G263" s="7">
        <v>8000</v>
      </c>
      <c r="H263" s="13">
        <f>G263*0.1</f>
        <v>800</v>
      </c>
      <c r="I263" s="14">
        <f>G263*0.15</f>
        <v>1200</v>
      </c>
      <c r="J263" s="14">
        <f>G263+H263+I263</f>
        <v>10000</v>
      </c>
      <c r="K263" s="14">
        <f>J263*1.1</f>
        <v>11000</v>
      </c>
      <c r="L263" s="8"/>
      <c r="M263" s="5" t="s">
        <v>824</v>
      </c>
      <c r="N263" s="8" t="s">
        <v>825</v>
      </c>
      <c r="O263" s="9" t="s">
        <v>723</v>
      </c>
      <c r="P263" s="10">
        <v>45420</v>
      </c>
    </row>
    <row r="264" spans="1:16" ht="285" x14ac:dyDescent="0.2">
      <c r="A264" s="4" t="s">
        <v>718</v>
      </c>
      <c r="B264" s="5" t="s">
        <v>823</v>
      </c>
      <c r="C264" s="5" t="s">
        <v>339</v>
      </c>
      <c r="D264" s="5" t="s">
        <v>41</v>
      </c>
      <c r="E264" s="5" t="s">
        <v>719</v>
      </c>
      <c r="F264" s="6">
        <v>50</v>
      </c>
      <c r="G264" s="7">
        <v>10000</v>
      </c>
      <c r="H264" s="13">
        <f>G264*0.1</f>
        <v>1000</v>
      </c>
      <c r="I264" s="14">
        <f>G264*0.15</f>
        <v>1500</v>
      </c>
      <c r="J264" s="14">
        <f>G264+H264+I264</f>
        <v>12500</v>
      </c>
      <c r="K264" s="14">
        <f>J264*1.1</f>
        <v>13750.000000000002</v>
      </c>
      <c r="L264" s="8"/>
      <c r="M264" s="5" t="s">
        <v>824</v>
      </c>
      <c r="N264" s="8" t="s">
        <v>825</v>
      </c>
      <c r="O264" s="9" t="s">
        <v>722</v>
      </c>
      <c r="P264" s="10">
        <v>45420</v>
      </c>
    </row>
    <row r="265" spans="1:16" ht="285" x14ac:dyDescent="0.2">
      <c r="A265" s="4" t="s">
        <v>718</v>
      </c>
      <c r="B265" s="5" t="s">
        <v>823</v>
      </c>
      <c r="C265" s="5" t="s">
        <v>826</v>
      </c>
      <c r="D265" s="5" t="s">
        <v>41</v>
      </c>
      <c r="E265" s="5" t="s">
        <v>719</v>
      </c>
      <c r="F265" s="6">
        <v>45</v>
      </c>
      <c r="G265" s="7">
        <v>9000</v>
      </c>
      <c r="H265" s="13">
        <f>G265*0.1</f>
        <v>900</v>
      </c>
      <c r="I265" s="14">
        <f>G265*0.15</f>
        <v>1350</v>
      </c>
      <c r="J265" s="14">
        <f>G265+H265+I265</f>
        <v>11250</v>
      </c>
      <c r="K265" s="14">
        <f>J265*1.1</f>
        <v>12375.000000000002</v>
      </c>
      <c r="L265" s="8"/>
      <c r="M265" s="5" t="s">
        <v>824</v>
      </c>
      <c r="N265" s="8" t="s">
        <v>825</v>
      </c>
      <c r="O265" s="9" t="s">
        <v>827</v>
      </c>
      <c r="P265" s="10">
        <v>45420</v>
      </c>
    </row>
    <row r="266" spans="1:16" ht="225" x14ac:dyDescent="0.2">
      <c r="A266" s="4" t="s">
        <v>718</v>
      </c>
      <c r="B266" s="5" t="s">
        <v>823</v>
      </c>
      <c r="C266" s="5" t="s">
        <v>572</v>
      </c>
      <c r="D266" s="5" t="s">
        <v>41</v>
      </c>
      <c r="E266" s="5" t="s">
        <v>719</v>
      </c>
      <c r="F266" s="6">
        <v>40</v>
      </c>
      <c r="G266" s="7">
        <v>8000</v>
      </c>
      <c r="H266" s="13">
        <f>G266*0.1</f>
        <v>800</v>
      </c>
      <c r="I266" s="14">
        <f>G266*0.15</f>
        <v>1200</v>
      </c>
      <c r="J266" s="14">
        <f>G266+H266+I266</f>
        <v>10000</v>
      </c>
      <c r="K266" s="14">
        <f>J266*1.1</f>
        <v>11000</v>
      </c>
      <c r="L266" s="8"/>
      <c r="M266" s="5" t="s">
        <v>824</v>
      </c>
      <c r="N266" s="8" t="s">
        <v>825</v>
      </c>
      <c r="O266" s="9" t="s">
        <v>721</v>
      </c>
      <c r="P266" s="10">
        <v>45420</v>
      </c>
    </row>
    <row r="267" spans="1:16" ht="270" x14ac:dyDescent="0.2">
      <c r="A267" s="4" t="s">
        <v>718</v>
      </c>
      <c r="B267" s="5" t="s">
        <v>823</v>
      </c>
      <c r="C267" s="5" t="s">
        <v>828</v>
      </c>
      <c r="D267" s="5" t="s">
        <v>41</v>
      </c>
      <c r="E267" s="5" t="s">
        <v>719</v>
      </c>
      <c r="F267" s="6">
        <v>35</v>
      </c>
      <c r="G267" s="7">
        <v>7000</v>
      </c>
      <c r="H267" s="13">
        <f>G267*0.1</f>
        <v>700</v>
      </c>
      <c r="I267" s="14">
        <f>G267*0.15</f>
        <v>1050</v>
      </c>
      <c r="J267" s="14">
        <f>G267+H267+I267</f>
        <v>8750</v>
      </c>
      <c r="K267" s="14">
        <f>J267*1.1</f>
        <v>9625</v>
      </c>
      <c r="L267" s="8"/>
      <c r="M267" s="5" t="s">
        <v>824</v>
      </c>
      <c r="N267" s="8" t="s">
        <v>825</v>
      </c>
      <c r="O267" s="9" t="s">
        <v>829</v>
      </c>
      <c r="P267" s="10">
        <v>45420</v>
      </c>
    </row>
    <row r="268" spans="1:16" ht="225" x14ac:dyDescent="0.2">
      <c r="A268" s="4" t="s">
        <v>718</v>
      </c>
      <c r="B268" s="5" t="s">
        <v>823</v>
      </c>
      <c r="C268" s="5" t="s">
        <v>571</v>
      </c>
      <c r="D268" s="5" t="s">
        <v>41</v>
      </c>
      <c r="E268" s="5" t="s">
        <v>719</v>
      </c>
      <c r="F268" s="6">
        <v>50</v>
      </c>
      <c r="G268" s="7">
        <v>10000</v>
      </c>
      <c r="H268" s="13">
        <f>G268*0.1</f>
        <v>1000</v>
      </c>
      <c r="I268" s="14">
        <f>G268*0.15</f>
        <v>1500</v>
      </c>
      <c r="J268" s="14">
        <f>G268+H268+I268</f>
        <v>12500</v>
      </c>
      <c r="K268" s="14">
        <f>J268*1.1</f>
        <v>13750.000000000002</v>
      </c>
      <c r="L268" s="8"/>
      <c r="M268" s="5" t="s">
        <v>824</v>
      </c>
      <c r="N268" s="8" t="s">
        <v>825</v>
      </c>
      <c r="O268" s="9" t="s">
        <v>720</v>
      </c>
      <c r="P268" s="10">
        <v>45420</v>
      </c>
    </row>
    <row r="269" spans="1:16" ht="255" x14ac:dyDescent="0.2">
      <c r="A269" s="4" t="s">
        <v>391</v>
      </c>
      <c r="B269" s="5" t="s">
        <v>920</v>
      </c>
      <c r="C269" s="5" t="s">
        <v>921</v>
      </c>
      <c r="D269" s="5" t="s">
        <v>922</v>
      </c>
      <c r="E269" s="5" t="s">
        <v>392</v>
      </c>
      <c r="F269" s="6">
        <v>2</v>
      </c>
      <c r="G269" s="7">
        <v>15612.41</v>
      </c>
      <c r="H269" s="13">
        <f>G269*0.1</f>
        <v>1561.241</v>
      </c>
      <c r="I269" s="14">
        <f>G269*0.15</f>
        <v>2341.8615</v>
      </c>
      <c r="J269" s="14">
        <f>G269+H269+I269</f>
        <v>19515.512499999997</v>
      </c>
      <c r="K269" s="14">
        <f>J269*1.1</f>
        <v>21467.063749999998</v>
      </c>
      <c r="L269" s="8"/>
      <c r="M269" s="5" t="s">
        <v>923</v>
      </c>
      <c r="N269" s="8" t="s">
        <v>924</v>
      </c>
      <c r="O269" s="9" t="s">
        <v>925</v>
      </c>
      <c r="P269" s="10">
        <v>45419</v>
      </c>
    </row>
    <row r="270" spans="1:16" ht="195" x14ac:dyDescent="0.2">
      <c r="A270" s="4" t="s">
        <v>151</v>
      </c>
      <c r="B270" s="5" t="s">
        <v>152</v>
      </c>
      <c r="C270" s="5" t="s">
        <v>66</v>
      </c>
      <c r="D270" s="5" t="s">
        <v>26</v>
      </c>
      <c r="E270" s="5" t="s">
        <v>153</v>
      </c>
      <c r="F270" s="6">
        <v>10</v>
      </c>
      <c r="G270" s="7">
        <v>93.99</v>
      </c>
      <c r="H270" s="13">
        <f>G270*0.17</f>
        <v>15.978300000000001</v>
      </c>
      <c r="I270" s="14">
        <f>G270*0.3</f>
        <v>28.196999999999999</v>
      </c>
      <c r="J270" s="14">
        <f>G270+H270+I270</f>
        <v>138.1653</v>
      </c>
      <c r="K270" s="14">
        <f>J270*1.1</f>
        <v>151.98183</v>
      </c>
      <c r="L270" s="8"/>
      <c r="M270" s="5" t="s">
        <v>155</v>
      </c>
      <c r="N270" s="8" t="s">
        <v>156</v>
      </c>
      <c r="O270" s="9" t="s">
        <v>157</v>
      </c>
      <c r="P270" s="10">
        <v>45419</v>
      </c>
    </row>
    <row r="271" spans="1:16" ht="240" x14ac:dyDescent="0.2">
      <c r="A271" s="4" t="s">
        <v>323</v>
      </c>
      <c r="B271" s="5" t="s">
        <v>323</v>
      </c>
      <c r="C271" s="5" t="s">
        <v>330</v>
      </c>
      <c r="D271" s="5" t="s">
        <v>77</v>
      </c>
      <c r="E271" s="5" t="s">
        <v>327</v>
      </c>
      <c r="F271" s="6">
        <v>10</v>
      </c>
      <c r="G271" s="7">
        <v>81.53</v>
      </c>
      <c r="H271" s="13">
        <f>G271*0.17</f>
        <v>13.860100000000001</v>
      </c>
      <c r="I271" s="14">
        <f>G271*0.3</f>
        <v>24.459</v>
      </c>
      <c r="J271" s="14">
        <f>G271+H271+I271</f>
        <v>119.84910000000001</v>
      </c>
      <c r="K271" s="14">
        <f>J271*1.1</f>
        <v>131.83401000000001</v>
      </c>
      <c r="L271" s="8"/>
      <c r="M271" s="5" t="s">
        <v>332</v>
      </c>
      <c r="N271" s="8" t="s">
        <v>333</v>
      </c>
      <c r="O271" s="9" t="s">
        <v>335</v>
      </c>
      <c r="P271" s="10">
        <v>45419</v>
      </c>
    </row>
    <row r="272" spans="1:16" ht="240" x14ac:dyDescent="0.2">
      <c r="A272" s="4" t="s">
        <v>323</v>
      </c>
      <c r="B272" s="5" t="s">
        <v>323</v>
      </c>
      <c r="C272" s="5" t="s">
        <v>331</v>
      </c>
      <c r="D272" s="5" t="s">
        <v>77</v>
      </c>
      <c r="E272" s="5" t="s">
        <v>327</v>
      </c>
      <c r="F272" s="6">
        <v>5</v>
      </c>
      <c r="G272" s="7">
        <v>43.13</v>
      </c>
      <c r="H272" s="13">
        <f>G272*0.17</f>
        <v>7.3321000000000014</v>
      </c>
      <c r="I272" s="14">
        <f>G272*0.3</f>
        <v>12.939</v>
      </c>
      <c r="J272" s="14">
        <f>G272+H272+I272</f>
        <v>63.401100000000007</v>
      </c>
      <c r="K272" s="14">
        <f>J272*1.1</f>
        <v>69.741210000000009</v>
      </c>
      <c r="L272" s="8"/>
      <c r="M272" s="5" t="s">
        <v>332</v>
      </c>
      <c r="N272" s="8" t="s">
        <v>333</v>
      </c>
      <c r="O272" s="9" t="s">
        <v>334</v>
      </c>
      <c r="P272" s="10">
        <v>45419</v>
      </c>
    </row>
    <row r="273" spans="1:16" ht="240" x14ac:dyDescent="0.2">
      <c r="A273" s="4" t="s">
        <v>323</v>
      </c>
      <c r="B273" s="5" t="s">
        <v>323</v>
      </c>
      <c r="C273" s="5" t="s">
        <v>328</v>
      </c>
      <c r="D273" s="5" t="s">
        <v>77</v>
      </c>
      <c r="E273" s="5" t="s">
        <v>327</v>
      </c>
      <c r="F273" s="6">
        <v>1</v>
      </c>
      <c r="G273" s="7">
        <v>63.52</v>
      </c>
      <c r="H273" s="13">
        <f>G273*0.17</f>
        <v>10.798400000000001</v>
      </c>
      <c r="I273" s="14">
        <f>G273*0.3</f>
        <v>19.056000000000001</v>
      </c>
      <c r="J273" s="14">
        <f>G273+H273+I273</f>
        <v>93.374399999999994</v>
      </c>
      <c r="K273" s="14">
        <f>J273*1.1</f>
        <v>102.71184</v>
      </c>
      <c r="L273" s="8"/>
      <c r="M273" s="5" t="s">
        <v>332</v>
      </c>
      <c r="N273" s="8" t="s">
        <v>333</v>
      </c>
      <c r="O273" s="9" t="s">
        <v>337</v>
      </c>
      <c r="P273" s="10">
        <v>45419</v>
      </c>
    </row>
    <row r="274" spans="1:16" ht="240" x14ac:dyDescent="0.2">
      <c r="A274" s="4" t="s">
        <v>323</v>
      </c>
      <c r="B274" s="5" t="s">
        <v>323</v>
      </c>
      <c r="C274" s="5" t="s">
        <v>329</v>
      </c>
      <c r="D274" s="5" t="s">
        <v>77</v>
      </c>
      <c r="E274" s="5" t="s">
        <v>327</v>
      </c>
      <c r="F274" s="6">
        <v>1</v>
      </c>
      <c r="G274" s="7">
        <v>31.77</v>
      </c>
      <c r="H274" s="13">
        <f>G274*0.17</f>
        <v>5.4009</v>
      </c>
      <c r="I274" s="14">
        <f>G274*0.3</f>
        <v>9.5309999999999988</v>
      </c>
      <c r="J274" s="14">
        <f>G274+H274+I274</f>
        <v>46.701900000000002</v>
      </c>
      <c r="K274" s="14">
        <f>J274*1.1</f>
        <v>51.372090000000007</v>
      </c>
      <c r="L274" s="8"/>
      <c r="M274" s="5" t="s">
        <v>332</v>
      </c>
      <c r="N274" s="8" t="s">
        <v>333</v>
      </c>
      <c r="O274" s="9" t="s">
        <v>336</v>
      </c>
      <c r="P274" s="10">
        <v>45419</v>
      </c>
    </row>
    <row r="275" spans="1:16" ht="225" x14ac:dyDescent="0.2">
      <c r="A275" s="4" t="s">
        <v>323</v>
      </c>
      <c r="B275" s="5" t="s">
        <v>523</v>
      </c>
      <c r="C275" s="5" t="s">
        <v>536</v>
      </c>
      <c r="D275" s="5" t="s">
        <v>51</v>
      </c>
      <c r="E275" s="5" t="s">
        <v>327</v>
      </c>
      <c r="F275" s="6">
        <v>50</v>
      </c>
      <c r="G275" s="7">
        <v>1092</v>
      </c>
      <c r="H275" s="13">
        <f>G275*0.1</f>
        <v>109.2</v>
      </c>
      <c r="I275" s="14">
        <f>G275*0.15</f>
        <v>163.79999999999998</v>
      </c>
      <c r="J275" s="14">
        <f>G275+H275+I275</f>
        <v>1365</v>
      </c>
      <c r="K275" s="14">
        <f>J275*1.1</f>
        <v>1501.5000000000002</v>
      </c>
      <c r="L275" s="8"/>
      <c r="M275" s="5" t="s">
        <v>525</v>
      </c>
      <c r="N275" s="8" t="s">
        <v>526</v>
      </c>
      <c r="O275" s="9" t="s">
        <v>537</v>
      </c>
      <c r="P275" s="10">
        <v>45420</v>
      </c>
    </row>
    <row r="276" spans="1:16" ht="225" x14ac:dyDescent="0.2">
      <c r="A276" s="4" t="s">
        <v>323</v>
      </c>
      <c r="B276" s="5" t="s">
        <v>523</v>
      </c>
      <c r="C276" s="5" t="s">
        <v>538</v>
      </c>
      <c r="D276" s="5" t="s">
        <v>51</v>
      </c>
      <c r="E276" s="5" t="s">
        <v>327</v>
      </c>
      <c r="F276" s="6">
        <v>75</v>
      </c>
      <c r="G276" s="7">
        <v>1638</v>
      </c>
      <c r="H276" s="13">
        <f>G276*0.1</f>
        <v>163.80000000000001</v>
      </c>
      <c r="I276" s="14">
        <f>G276*0.15</f>
        <v>245.7</v>
      </c>
      <c r="J276" s="14">
        <f>G276+H276+I276</f>
        <v>2047.5</v>
      </c>
      <c r="K276" s="14">
        <f>J276*1.1</f>
        <v>2252.25</v>
      </c>
      <c r="L276" s="8"/>
      <c r="M276" s="5" t="s">
        <v>525</v>
      </c>
      <c r="N276" s="8" t="s">
        <v>526</v>
      </c>
      <c r="O276" s="9" t="s">
        <v>539</v>
      </c>
      <c r="P276" s="10">
        <v>45420</v>
      </c>
    </row>
    <row r="277" spans="1:16" ht="225" x14ac:dyDescent="0.2">
      <c r="A277" s="4" t="s">
        <v>323</v>
      </c>
      <c r="B277" s="5" t="s">
        <v>523</v>
      </c>
      <c r="C277" s="5" t="s">
        <v>540</v>
      </c>
      <c r="D277" s="5" t="s">
        <v>51</v>
      </c>
      <c r="E277" s="5" t="s">
        <v>327</v>
      </c>
      <c r="F277" s="6">
        <v>6</v>
      </c>
      <c r="G277" s="7">
        <v>519.26</v>
      </c>
      <c r="H277" s="13">
        <f>G277*0.1</f>
        <v>51.926000000000002</v>
      </c>
      <c r="I277" s="14">
        <f>G277*0.15</f>
        <v>77.888999999999996</v>
      </c>
      <c r="J277" s="14">
        <f>G277+H277+I277</f>
        <v>649.07500000000005</v>
      </c>
      <c r="K277" s="14">
        <f>J277*1.1</f>
        <v>713.98250000000007</v>
      </c>
      <c r="L277" s="8"/>
      <c r="M277" s="5" t="s">
        <v>525</v>
      </c>
      <c r="N277" s="8" t="s">
        <v>541</v>
      </c>
      <c r="O277" s="9" t="s">
        <v>542</v>
      </c>
      <c r="P277" s="10">
        <v>45420</v>
      </c>
    </row>
    <row r="278" spans="1:16" ht="225" x14ac:dyDescent="0.2">
      <c r="A278" s="4" t="s">
        <v>323</v>
      </c>
      <c r="B278" s="5" t="s">
        <v>523</v>
      </c>
      <c r="C278" s="5" t="s">
        <v>530</v>
      </c>
      <c r="D278" s="5" t="s">
        <v>51</v>
      </c>
      <c r="E278" s="5" t="s">
        <v>327</v>
      </c>
      <c r="F278" s="6">
        <v>9</v>
      </c>
      <c r="G278" s="7">
        <v>728.55</v>
      </c>
      <c r="H278" s="13">
        <f>G278*0.1</f>
        <v>72.855000000000004</v>
      </c>
      <c r="I278" s="14">
        <f>G278*0.15</f>
        <v>109.28249999999998</v>
      </c>
      <c r="J278" s="14">
        <f>G278+H278+I278</f>
        <v>910.6875</v>
      </c>
      <c r="K278" s="14">
        <f>J278*1.1</f>
        <v>1001.7562500000001</v>
      </c>
      <c r="L278" s="8"/>
      <c r="M278" s="5" t="s">
        <v>525</v>
      </c>
      <c r="N278" s="8" t="s">
        <v>526</v>
      </c>
      <c r="O278" s="9" t="s">
        <v>531</v>
      </c>
      <c r="P278" s="10">
        <v>45420</v>
      </c>
    </row>
    <row r="279" spans="1:16" ht="225" x14ac:dyDescent="0.2">
      <c r="A279" s="4" t="s">
        <v>323</v>
      </c>
      <c r="B279" s="5" t="s">
        <v>523</v>
      </c>
      <c r="C279" s="5" t="s">
        <v>524</v>
      </c>
      <c r="D279" s="5" t="s">
        <v>51</v>
      </c>
      <c r="E279" s="5" t="s">
        <v>327</v>
      </c>
      <c r="F279" s="6">
        <v>4</v>
      </c>
      <c r="G279" s="7">
        <v>481.6</v>
      </c>
      <c r="H279" s="13">
        <f>G279*0.14</f>
        <v>67.424000000000007</v>
      </c>
      <c r="I279" s="14">
        <f>G279*0.22</f>
        <v>105.95200000000001</v>
      </c>
      <c r="J279" s="14">
        <f>G279+H279+I279</f>
        <v>654.976</v>
      </c>
      <c r="K279" s="14">
        <f>J279*1.1</f>
        <v>720.47360000000003</v>
      </c>
      <c r="L279" s="8"/>
      <c r="M279" s="5" t="s">
        <v>525</v>
      </c>
      <c r="N279" s="8" t="s">
        <v>526</v>
      </c>
      <c r="O279" s="9" t="s">
        <v>527</v>
      </c>
      <c r="P279" s="10">
        <v>45420</v>
      </c>
    </row>
    <row r="280" spans="1:16" ht="225" x14ac:dyDescent="0.2">
      <c r="A280" s="4" t="s">
        <v>323</v>
      </c>
      <c r="B280" s="5" t="s">
        <v>523</v>
      </c>
      <c r="C280" s="5" t="s">
        <v>528</v>
      </c>
      <c r="D280" s="5" t="s">
        <v>51</v>
      </c>
      <c r="E280" s="5" t="s">
        <v>327</v>
      </c>
      <c r="F280" s="6">
        <v>4</v>
      </c>
      <c r="G280" s="7">
        <v>640.79999999999995</v>
      </c>
      <c r="H280" s="13">
        <f>G280*0.1</f>
        <v>64.08</v>
      </c>
      <c r="I280" s="14">
        <f>G280*0.15</f>
        <v>96.11999999999999</v>
      </c>
      <c r="J280" s="14">
        <f>G280+H280+I280</f>
        <v>801</v>
      </c>
      <c r="K280" s="14">
        <f>J280*1.1</f>
        <v>881.1</v>
      </c>
      <c r="L280" s="8"/>
      <c r="M280" s="5" t="s">
        <v>525</v>
      </c>
      <c r="N280" s="8" t="s">
        <v>526</v>
      </c>
      <c r="O280" s="9" t="s">
        <v>529</v>
      </c>
      <c r="P280" s="10">
        <v>45420</v>
      </c>
    </row>
    <row r="281" spans="1:16" ht="225" x14ac:dyDescent="0.2">
      <c r="A281" s="4" t="s">
        <v>323</v>
      </c>
      <c r="B281" s="5" t="s">
        <v>523</v>
      </c>
      <c r="C281" s="5" t="s">
        <v>545</v>
      </c>
      <c r="D281" s="5" t="s">
        <v>51</v>
      </c>
      <c r="E281" s="5" t="s">
        <v>327</v>
      </c>
      <c r="F281" s="6">
        <v>24</v>
      </c>
      <c r="G281" s="7">
        <v>628.04</v>
      </c>
      <c r="H281" s="13">
        <f>G281*0.1</f>
        <v>62.804000000000002</v>
      </c>
      <c r="I281" s="14">
        <f>G281*0.15</f>
        <v>94.205999999999989</v>
      </c>
      <c r="J281" s="14">
        <f>G281+H281+I281</f>
        <v>785.05</v>
      </c>
      <c r="K281" s="14">
        <f>J281*1.1</f>
        <v>863.55500000000006</v>
      </c>
      <c r="L281" s="8"/>
      <c r="M281" s="5" t="s">
        <v>525</v>
      </c>
      <c r="N281" s="8" t="s">
        <v>541</v>
      </c>
      <c r="O281" s="9" t="s">
        <v>546</v>
      </c>
      <c r="P281" s="10">
        <v>45420</v>
      </c>
    </row>
    <row r="282" spans="1:16" ht="225" x14ac:dyDescent="0.2">
      <c r="A282" s="4" t="s">
        <v>323</v>
      </c>
      <c r="B282" s="5" t="s">
        <v>523</v>
      </c>
      <c r="C282" s="5" t="s">
        <v>534</v>
      </c>
      <c r="D282" s="5" t="s">
        <v>51</v>
      </c>
      <c r="E282" s="5" t="s">
        <v>327</v>
      </c>
      <c r="F282" s="6">
        <v>36</v>
      </c>
      <c r="G282" s="7">
        <v>936</v>
      </c>
      <c r="H282" s="13">
        <f>G282*0.1</f>
        <v>93.600000000000009</v>
      </c>
      <c r="I282" s="14">
        <f>G282*0.15</f>
        <v>140.4</v>
      </c>
      <c r="J282" s="14">
        <f>G282+H282+I282</f>
        <v>1170</v>
      </c>
      <c r="K282" s="14">
        <f>J282*1.1</f>
        <v>1287</v>
      </c>
      <c r="L282" s="8"/>
      <c r="M282" s="5" t="s">
        <v>525</v>
      </c>
      <c r="N282" s="8" t="s">
        <v>526</v>
      </c>
      <c r="O282" s="9" t="s">
        <v>535</v>
      </c>
      <c r="P282" s="10">
        <v>45420</v>
      </c>
    </row>
    <row r="283" spans="1:16" ht="225" x14ac:dyDescent="0.2">
      <c r="A283" s="4" t="s">
        <v>323</v>
      </c>
      <c r="B283" s="5" t="s">
        <v>523</v>
      </c>
      <c r="C283" s="5" t="s">
        <v>543</v>
      </c>
      <c r="D283" s="5" t="s">
        <v>51</v>
      </c>
      <c r="E283" s="5" t="s">
        <v>327</v>
      </c>
      <c r="F283" s="6">
        <v>12</v>
      </c>
      <c r="G283" s="7">
        <v>521.99</v>
      </c>
      <c r="H283" s="13">
        <f>G283*0.1</f>
        <v>52.199000000000005</v>
      </c>
      <c r="I283" s="14">
        <f>G283*0.15</f>
        <v>78.298500000000004</v>
      </c>
      <c r="J283" s="14">
        <f>G283+H283+I283</f>
        <v>652.48749999999995</v>
      </c>
      <c r="K283" s="14">
        <f>J283*1.1</f>
        <v>717.73625000000004</v>
      </c>
      <c r="L283" s="8"/>
      <c r="M283" s="5" t="s">
        <v>525</v>
      </c>
      <c r="N283" s="8" t="s">
        <v>541</v>
      </c>
      <c r="O283" s="9" t="s">
        <v>544</v>
      </c>
      <c r="P283" s="10">
        <v>45420</v>
      </c>
    </row>
    <row r="284" spans="1:16" ht="225" x14ac:dyDescent="0.2">
      <c r="A284" s="4" t="s">
        <v>323</v>
      </c>
      <c r="B284" s="5" t="s">
        <v>523</v>
      </c>
      <c r="C284" s="5" t="s">
        <v>532</v>
      </c>
      <c r="D284" s="5" t="s">
        <v>51</v>
      </c>
      <c r="E284" s="5" t="s">
        <v>327</v>
      </c>
      <c r="F284" s="6">
        <v>18</v>
      </c>
      <c r="G284" s="7">
        <v>722.7</v>
      </c>
      <c r="H284" s="13">
        <f>G284*0.1</f>
        <v>72.27000000000001</v>
      </c>
      <c r="I284" s="14">
        <f>G284*0.15</f>
        <v>108.405</v>
      </c>
      <c r="J284" s="14">
        <f>G284+H284+I284</f>
        <v>903.375</v>
      </c>
      <c r="K284" s="14">
        <f>J284*1.1</f>
        <v>993.71250000000009</v>
      </c>
      <c r="L284" s="8"/>
      <c r="M284" s="5" t="s">
        <v>525</v>
      </c>
      <c r="N284" s="8" t="s">
        <v>526</v>
      </c>
      <c r="O284" s="9" t="s">
        <v>533</v>
      </c>
      <c r="P284" s="10">
        <v>45420</v>
      </c>
    </row>
    <row r="285" spans="1:16" ht="105" x14ac:dyDescent="0.2">
      <c r="A285" s="4" t="s">
        <v>124</v>
      </c>
      <c r="B285" s="5" t="s">
        <v>713</v>
      </c>
      <c r="C285" s="5" t="s">
        <v>467</v>
      </c>
      <c r="D285" s="5" t="s">
        <v>46</v>
      </c>
      <c r="E285" s="5" t="s">
        <v>714</v>
      </c>
      <c r="F285" s="6">
        <v>1</v>
      </c>
      <c r="G285" s="7">
        <v>194.03</v>
      </c>
      <c r="H285" s="13">
        <f>G285*0.14</f>
        <v>27.164200000000001</v>
      </c>
      <c r="I285" s="14">
        <f>G285*0.22</f>
        <v>42.686599999999999</v>
      </c>
      <c r="J285" s="14">
        <f>G285+H285+I285</f>
        <v>263.88080000000002</v>
      </c>
      <c r="K285" s="14">
        <f>J285*1.1</f>
        <v>290.26888000000002</v>
      </c>
      <c r="L285" s="8"/>
      <c r="M285" s="5" t="s">
        <v>715</v>
      </c>
      <c r="N285" s="8" t="s">
        <v>110</v>
      </c>
      <c r="O285" s="9" t="s">
        <v>468</v>
      </c>
      <c r="P285" s="10">
        <v>45414</v>
      </c>
    </row>
    <row r="286" spans="1:16" ht="285" x14ac:dyDescent="0.2">
      <c r="A286" s="4" t="s">
        <v>124</v>
      </c>
      <c r="B286" s="5" t="s">
        <v>124</v>
      </c>
      <c r="C286" s="5" t="s">
        <v>296</v>
      </c>
      <c r="D286" s="5" t="s">
        <v>49</v>
      </c>
      <c r="E286" s="5" t="s">
        <v>288</v>
      </c>
      <c r="F286" s="6">
        <v>10</v>
      </c>
      <c r="G286" s="7">
        <v>17.5</v>
      </c>
      <c r="H286" s="13">
        <f>G286*0.17</f>
        <v>2.9750000000000001</v>
      </c>
      <c r="I286" s="14">
        <f>G286*0.3</f>
        <v>5.25</v>
      </c>
      <c r="J286" s="14">
        <f>G286+H286+I286</f>
        <v>25.725000000000001</v>
      </c>
      <c r="K286" s="14">
        <f>J286*1.1</f>
        <v>28.297500000000003</v>
      </c>
      <c r="L286" s="8"/>
      <c r="M286" s="5" t="s">
        <v>290</v>
      </c>
      <c r="N286" s="8" t="s">
        <v>292</v>
      </c>
      <c r="O286" s="9" t="s">
        <v>297</v>
      </c>
      <c r="P286" s="10">
        <v>45419</v>
      </c>
    </row>
    <row r="287" spans="1:16" ht="270" x14ac:dyDescent="0.2">
      <c r="A287" s="4" t="s">
        <v>124</v>
      </c>
      <c r="B287" s="5" t="s">
        <v>124</v>
      </c>
      <c r="C287" s="5" t="s">
        <v>298</v>
      </c>
      <c r="D287" s="5" t="s">
        <v>49</v>
      </c>
      <c r="E287" s="5" t="s">
        <v>288</v>
      </c>
      <c r="F287" s="6">
        <v>10</v>
      </c>
      <c r="G287" s="7">
        <v>39.700000000000003</v>
      </c>
      <c r="H287" s="13">
        <f>G287*0.17</f>
        <v>6.7490000000000006</v>
      </c>
      <c r="I287" s="14">
        <f>G287*0.3</f>
        <v>11.91</v>
      </c>
      <c r="J287" s="14">
        <f>G287+H287+I287</f>
        <v>58.359000000000009</v>
      </c>
      <c r="K287" s="14">
        <f>J287*1.1</f>
        <v>64.194900000000018</v>
      </c>
      <c r="L287" s="8"/>
      <c r="M287" s="5" t="s">
        <v>290</v>
      </c>
      <c r="N287" s="8" t="s">
        <v>292</v>
      </c>
      <c r="O287" s="9" t="s">
        <v>299</v>
      </c>
      <c r="P287" s="10">
        <v>45419</v>
      </c>
    </row>
    <row r="288" spans="1:16" ht="409.5" x14ac:dyDescent="0.2">
      <c r="A288" s="4" t="s">
        <v>124</v>
      </c>
      <c r="B288" s="5" t="s">
        <v>124</v>
      </c>
      <c r="C288" s="5" t="s">
        <v>291</v>
      </c>
      <c r="D288" s="5" t="s">
        <v>50</v>
      </c>
      <c r="E288" s="5" t="s">
        <v>288</v>
      </c>
      <c r="F288" s="6">
        <v>10</v>
      </c>
      <c r="G288" s="7">
        <v>17.5</v>
      </c>
      <c r="H288" s="13">
        <f>G288*0.17</f>
        <v>2.9750000000000001</v>
      </c>
      <c r="I288" s="14">
        <f>G288*0.3</f>
        <v>5.25</v>
      </c>
      <c r="J288" s="14">
        <f>G288+H288+I288</f>
        <v>25.725000000000001</v>
      </c>
      <c r="K288" s="14">
        <f>J288*1.1</f>
        <v>28.297500000000003</v>
      </c>
      <c r="L288" s="8"/>
      <c r="M288" s="5" t="s">
        <v>289</v>
      </c>
      <c r="N288" s="8" t="s">
        <v>292</v>
      </c>
      <c r="O288" s="9" t="s">
        <v>293</v>
      </c>
      <c r="P288" s="10">
        <v>45419</v>
      </c>
    </row>
    <row r="289" spans="1:16" ht="409.5" x14ac:dyDescent="0.2">
      <c r="A289" s="4" t="s">
        <v>124</v>
      </c>
      <c r="B289" s="5" t="s">
        <v>124</v>
      </c>
      <c r="C289" s="5" t="s">
        <v>294</v>
      </c>
      <c r="D289" s="5" t="s">
        <v>50</v>
      </c>
      <c r="E289" s="5" t="s">
        <v>288</v>
      </c>
      <c r="F289" s="6">
        <v>10</v>
      </c>
      <c r="G289" s="7">
        <v>39.700000000000003</v>
      </c>
      <c r="H289" s="13">
        <f>G289*0.17</f>
        <v>6.7490000000000006</v>
      </c>
      <c r="I289" s="14">
        <f>G289*0.3</f>
        <v>11.91</v>
      </c>
      <c r="J289" s="14">
        <f>G289+H289+I289</f>
        <v>58.359000000000009</v>
      </c>
      <c r="K289" s="14">
        <f>J289*1.1</f>
        <v>64.194900000000018</v>
      </c>
      <c r="L289" s="8"/>
      <c r="M289" s="5" t="s">
        <v>289</v>
      </c>
      <c r="N289" s="8" t="s">
        <v>292</v>
      </c>
      <c r="O289" s="9" t="s">
        <v>295</v>
      </c>
      <c r="P289" s="10">
        <v>45419</v>
      </c>
    </row>
    <row r="290" spans="1:16" ht="270" x14ac:dyDescent="0.2">
      <c r="A290" s="4" t="s">
        <v>638</v>
      </c>
      <c r="B290" s="5" t="s">
        <v>639</v>
      </c>
      <c r="C290" s="5" t="s">
        <v>16</v>
      </c>
      <c r="D290" s="5" t="s">
        <v>380</v>
      </c>
      <c r="E290" s="5" t="s">
        <v>640</v>
      </c>
      <c r="F290" s="6">
        <v>28</v>
      </c>
      <c r="G290" s="7">
        <v>944</v>
      </c>
      <c r="H290" s="13">
        <f>G290*0.1</f>
        <v>94.4</v>
      </c>
      <c r="I290" s="14">
        <f>G290*0.15</f>
        <v>141.6</v>
      </c>
      <c r="J290" s="14">
        <f>G290+H290+I290</f>
        <v>1180</v>
      </c>
      <c r="K290" s="14">
        <f>J290*1.1</f>
        <v>1298</v>
      </c>
      <c r="L290" s="8"/>
      <c r="M290" s="5" t="s">
        <v>641</v>
      </c>
      <c r="N290" s="8" t="s">
        <v>642</v>
      </c>
      <c r="O290" s="9" t="s">
        <v>643</v>
      </c>
      <c r="P290" s="10">
        <v>45414</v>
      </c>
    </row>
    <row r="291" spans="1:16" ht="270" x14ac:dyDescent="0.2">
      <c r="A291" s="4" t="s">
        <v>638</v>
      </c>
      <c r="B291" s="5" t="s">
        <v>639</v>
      </c>
      <c r="C291" s="5" t="s">
        <v>576</v>
      </c>
      <c r="D291" s="5" t="s">
        <v>380</v>
      </c>
      <c r="E291" s="5" t="s">
        <v>640</v>
      </c>
      <c r="F291" s="6">
        <v>28</v>
      </c>
      <c r="G291" s="7">
        <v>944</v>
      </c>
      <c r="H291" s="13">
        <f>G291*0.1</f>
        <v>94.4</v>
      </c>
      <c r="I291" s="14">
        <f>G291*0.15</f>
        <v>141.6</v>
      </c>
      <c r="J291" s="14">
        <f>G291+H291+I291</f>
        <v>1180</v>
      </c>
      <c r="K291" s="14">
        <f>J291*1.1</f>
        <v>1298</v>
      </c>
      <c r="L291" s="8"/>
      <c r="M291" s="5" t="s">
        <v>641</v>
      </c>
      <c r="N291" s="8" t="s">
        <v>642</v>
      </c>
      <c r="O291" s="9" t="s">
        <v>644</v>
      </c>
      <c r="P291" s="10">
        <v>45414</v>
      </c>
    </row>
    <row r="292" spans="1:16" ht="165" x14ac:dyDescent="0.2">
      <c r="A292" s="4" t="s">
        <v>29</v>
      </c>
      <c r="B292" s="5" t="s">
        <v>892</v>
      </c>
      <c r="C292" s="5" t="s">
        <v>36</v>
      </c>
      <c r="D292" s="5" t="s">
        <v>31</v>
      </c>
      <c r="E292" s="5" t="s">
        <v>32</v>
      </c>
      <c r="F292" s="6">
        <v>5</v>
      </c>
      <c r="G292" s="7">
        <v>85.09</v>
      </c>
      <c r="H292" s="13">
        <f>G292*0.17</f>
        <v>14.465300000000001</v>
      </c>
      <c r="I292" s="14">
        <f>G292*0.3</f>
        <v>25.527000000000001</v>
      </c>
      <c r="J292" s="14">
        <f>G292+H292+I292</f>
        <v>125.0823</v>
      </c>
      <c r="K292" s="14">
        <f>J292*1.1</f>
        <v>137.59053</v>
      </c>
      <c r="L292" s="8"/>
      <c r="M292" s="5" t="s">
        <v>37</v>
      </c>
      <c r="N292" s="8" t="s">
        <v>38</v>
      </c>
      <c r="O292" s="9" t="s">
        <v>35</v>
      </c>
      <c r="P292" s="10">
        <v>45419</v>
      </c>
    </row>
    <row r="293" spans="1:16" ht="225" x14ac:dyDescent="0.2">
      <c r="A293" s="4" t="s">
        <v>29</v>
      </c>
      <c r="B293" s="5" t="s">
        <v>30</v>
      </c>
      <c r="C293" s="5" t="s">
        <v>34</v>
      </c>
      <c r="D293" s="5" t="s">
        <v>31</v>
      </c>
      <c r="E293" s="5" t="s">
        <v>32</v>
      </c>
      <c r="F293" s="6">
        <v>5</v>
      </c>
      <c r="G293" s="7">
        <v>85.09</v>
      </c>
      <c r="H293" s="13">
        <f>G293*0.17</f>
        <v>14.465300000000001</v>
      </c>
      <c r="I293" s="14">
        <f>G293*0.3</f>
        <v>25.527000000000001</v>
      </c>
      <c r="J293" s="14">
        <f>G293+H293+I293</f>
        <v>125.0823</v>
      </c>
      <c r="K293" s="14">
        <f>J293*1.1</f>
        <v>137.59053</v>
      </c>
      <c r="L293" s="8"/>
      <c r="M293" s="5" t="s">
        <v>33</v>
      </c>
      <c r="N293" s="8" t="s">
        <v>38</v>
      </c>
      <c r="O293" s="9" t="s">
        <v>35</v>
      </c>
      <c r="P293" s="10">
        <v>45419</v>
      </c>
    </row>
  </sheetData>
  <autoFilter ref="A3:P293" xr:uid="{698F0ADF-90FA-4C2C-A309-7F627224219D}">
    <sortState xmlns:xlrd2="http://schemas.microsoft.com/office/spreadsheetml/2017/richdata2" ref="A4:P293">
      <sortCondition ref="A4:A293"/>
      <sortCondition ref="B4:B293"/>
      <sortCondition ref="C4:C293"/>
    </sortState>
  </autoFilter>
  <sortState xmlns:xlrd2="http://schemas.microsoft.com/office/spreadsheetml/2017/richdata2" ref="A4:P293">
    <sortCondition ref="G4:G293"/>
  </sortState>
  <mergeCells count="1">
    <mergeCell ref="A1:P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Дегтярь В. А.</dc:creator>
  <cp:lastModifiedBy>Александр Забаев</cp:lastModifiedBy>
  <dcterms:created xsi:type="dcterms:W3CDTF">2023-08-29T08:11:51Z</dcterms:created>
  <dcterms:modified xsi:type="dcterms:W3CDTF">2024-05-15T15:55:30Z</dcterms:modified>
</cp:coreProperties>
</file>