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120" yWindow="105" windowWidth="19320" windowHeight="9975" tabRatio="748"/>
  </bookViews>
  <sheets>
    <sheet name="СВОД  КС" sheetId="1" r:id="rId1"/>
    <sheet name="СВОД ДС" sheetId="5" r:id="rId2"/>
    <sheet name="СВОД АПП" sheetId="10" r:id="rId3"/>
    <sheet name="СВОД Проф" sheetId="15" r:id="rId4"/>
    <sheet name="ОКД КС " sheetId="3" r:id="rId5"/>
    <sheet name="Кинешма КС" sheetId="2" r:id="rId6"/>
    <sheet name="Светадар КС" sheetId="4" r:id="rId7"/>
    <sheet name="ОКБ ДС" sheetId="7" r:id="rId8"/>
    <sheet name="Кинешма ДС" sheetId="6" r:id="rId9"/>
    <sheet name="Светадар ДС" sheetId="8" r:id="rId10"/>
    <sheet name="ООО Европа ДС" sheetId="9" r:id="rId11"/>
    <sheet name="Кинешма АПП" sheetId="11" r:id="rId12"/>
    <sheet name="Светадар АПП" sheetId="12" r:id="rId13"/>
    <sheet name="Кинешма Проф" sheetId="13" r:id="rId14"/>
    <sheet name="Светадар Проф" sheetId="14" r:id="rId15"/>
  </sheets>
  <definedNames>
    <definedName name="_xlnm.Print_Titles" localSheetId="11">'Кинешма АПП'!$4:$6</definedName>
    <definedName name="_xlnm.Print_Titles" localSheetId="8">'Кинешма ДС'!$4:$6</definedName>
    <definedName name="_xlnm.Print_Titles" localSheetId="13">'Кинешма Проф'!$5:$10</definedName>
    <definedName name="_xlnm.Print_Titles" localSheetId="7">'ОКБ ДС'!$4:$6</definedName>
    <definedName name="_xlnm.Print_Titles" localSheetId="10">'ООО Европа ДС'!$4:$6</definedName>
    <definedName name="_xlnm.Print_Titles" localSheetId="12">'Светадар АПП'!$4:$6</definedName>
    <definedName name="_xlnm.Print_Titles" localSheetId="9">'Светадар ДС'!$4:$6</definedName>
    <definedName name="_xlnm.Print_Titles" localSheetId="14">'Светадар Проф'!$5:$10</definedName>
    <definedName name="_xlnm.Print_Titles" localSheetId="2">'СВОД АПП'!$4:$6</definedName>
    <definedName name="_xlnm.Print_Titles" localSheetId="1">'СВОД ДС'!$A:$B,'СВОД ДС'!$4:$6</definedName>
    <definedName name="_xlnm.Print_Titles" localSheetId="3">'СВОД Проф'!$5:$10</definedName>
    <definedName name="_xlnm.Print_Area" localSheetId="11">'Кинешма АПП'!$A$1:$N$71</definedName>
    <definedName name="_xlnm.Print_Area" localSheetId="8">'Кинешма ДС'!$A$1:$J$41</definedName>
    <definedName name="_xlnm.Print_Area" localSheetId="5">'Кинешма КС'!$A$1:$I$56</definedName>
    <definedName name="_xlnm.Print_Area" localSheetId="7">'ОКБ ДС'!$A$1:$J$43</definedName>
    <definedName name="_xlnm.Print_Area" localSheetId="4">'ОКД КС '!$A$1:$I$56</definedName>
    <definedName name="_xlnm.Print_Area" localSheetId="10">'ООО Европа ДС'!$A$1:$J$41</definedName>
    <definedName name="_xlnm.Print_Area" localSheetId="12">'Светадар АПП'!$A$1:$N$70</definedName>
    <definedName name="_xlnm.Print_Area" localSheetId="9">'Светадар ДС'!$A$1:$J$41</definedName>
    <definedName name="_xlnm.Print_Area" localSheetId="6">'Светадар КС'!$A$1:$I$56</definedName>
    <definedName name="_xlnm.Print_Area" localSheetId="0">'СВОД  КС'!$A$1:$I$65</definedName>
    <definedName name="_xlnm.Print_Area" localSheetId="2">'СВОД АПП'!$A$1:$N$74</definedName>
    <definedName name="_xlnm.Print_Area" localSheetId="1">'СВОД ДС'!$A$1:$J$43</definedName>
  </definedNames>
  <calcPr calcId="145621"/>
</workbook>
</file>

<file path=xl/calcChain.xml><?xml version="1.0" encoding="utf-8"?>
<calcChain xmlns="http://schemas.openxmlformats.org/spreadsheetml/2006/main">
  <c r="P74" i="14" l="1"/>
  <c r="O74" i="14"/>
  <c r="N74" i="14"/>
  <c r="L74" i="14"/>
  <c r="K74" i="14"/>
  <c r="J74" i="14"/>
  <c r="I74" i="14"/>
  <c r="H74" i="14"/>
  <c r="G74" i="14"/>
  <c r="F74" i="14"/>
  <c r="E74" i="14"/>
  <c r="D74" i="14"/>
  <c r="C74" i="14"/>
  <c r="B74" i="14"/>
  <c r="M73" i="14"/>
  <c r="M72" i="14"/>
  <c r="M71" i="14"/>
  <c r="M70" i="14"/>
  <c r="M69" i="14"/>
  <c r="M68" i="14"/>
  <c r="M67" i="14"/>
  <c r="M66" i="14"/>
  <c r="M65" i="14"/>
  <c r="M64" i="14"/>
  <c r="M63" i="14"/>
  <c r="M62" i="14"/>
  <c r="M61" i="14"/>
  <c r="M60" i="14"/>
  <c r="M59" i="14"/>
  <c r="M58" i="14"/>
  <c r="M57" i="14"/>
  <c r="M56" i="14"/>
  <c r="M55" i="14"/>
  <c r="M54" i="14"/>
  <c r="M53" i="14"/>
  <c r="M52" i="14"/>
  <c r="M51" i="14"/>
  <c r="M50" i="14"/>
  <c r="M49" i="14"/>
  <c r="M48" i="14"/>
  <c r="M47" i="14"/>
  <c r="M46" i="14"/>
  <c r="M45" i="14"/>
  <c r="M44" i="14"/>
  <c r="M43" i="14"/>
  <c r="M42" i="14"/>
  <c r="M41" i="14"/>
  <c r="M40" i="14"/>
  <c r="M39" i="14"/>
  <c r="M38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P74" i="13"/>
  <c r="O74" i="13"/>
  <c r="N74" i="13"/>
  <c r="L74" i="13"/>
  <c r="K74" i="13"/>
  <c r="I74" i="13"/>
  <c r="G74" i="13"/>
  <c r="F74" i="13"/>
  <c r="E74" i="13"/>
  <c r="D74" i="13"/>
  <c r="C74" i="13"/>
  <c r="B74" i="13"/>
  <c r="M73" i="13"/>
  <c r="M72" i="13"/>
  <c r="H72" i="13"/>
  <c r="M71" i="13"/>
  <c r="M70" i="13"/>
  <c r="M69" i="13"/>
  <c r="M68" i="13"/>
  <c r="M67" i="13"/>
  <c r="M66" i="13"/>
  <c r="M65" i="13"/>
  <c r="M64" i="13"/>
  <c r="M63" i="13"/>
  <c r="M62" i="13"/>
  <c r="H62" i="13"/>
  <c r="H74" i="13" s="1"/>
  <c r="M61" i="13"/>
  <c r="M60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J45" i="13"/>
  <c r="M44" i="13"/>
  <c r="M43" i="13"/>
  <c r="M42" i="13"/>
  <c r="M41" i="13"/>
  <c r="M40" i="13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J25" i="13"/>
  <c r="J74" i="13" s="1"/>
  <c r="M24" i="13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74" i="13" s="1"/>
  <c r="M74" i="14" l="1"/>
  <c r="N70" i="11"/>
  <c r="M70" i="11"/>
  <c r="L70" i="11"/>
  <c r="K70" i="11"/>
  <c r="I70" i="11"/>
  <c r="F70" i="11"/>
  <c r="E70" i="11"/>
  <c r="D70" i="11"/>
  <c r="C70" i="11"/>
  <c r="B69" i="11"/>
  <c r="H68" i="11"/>
  <c r="G68" i="11"/>
  <c r="B68" i="11"/>
  <c r="B67" i="11"/>
  <c r="J67" i="11" s="1"/>
  <c r="B66" i="11"/>
  <c r="B65" i="11"/>
  <c r="B64" i="11"/>
  <c r="B63" i="11"/>
  <c r="B62" i="11"/>
  <c r="G61" i="11"/>
  <c r="B61" i="11"/>
  <c r="B60" i="11"/>
  <c r="B59" i="11"/>
  <c r="H58" i="11"/>
  <c r="G58" i="11"/>
  <c r="B58" i="11"/>
  <c r="B57" i="11"/>
  <c r="B56" i="11"/>
  <c r="B55" i="11"/>
  <c r="J55" i="11" s="1"/>
  <c r="B54" i="11"/>
  <c r="J54" i="11" s="1"/>
  <c r="B53" i="11"/>
  <c r="J53" i="11" s="1"/>
  <c r="B52" i="11"/>
  <c r="J52" i="11" s="1"/>
  <c r="J70" i="11" s="1"/>
  <c r="B51" i="11"/>
  <c r="B50" i="11"/>
  <c r="B49" i="11"/>
  <c r="B48" i="11"/>
  <c r="B47" i="11"/>
  <c r="B46" i="11"/>
  <c r="B45" i="11"/>
  <c r="B44" i="11"/>
  <c r="B43" i="11"/>
  <c r="B42" i="11"/>
  <c r="H41" i="11"/>
  <c r="G41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H25" i="11"/>
  <c r="H70" i="11" s="1"/>
  <c r="G25" i="11"/>
  <c r="G70" i="11" s="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N70" i="12"/>
  <c r="M70" i="12"/>
  <c r="L70" i="12"/>
  <c r="K70" i="12"/>
  <c r="I70" i="12"/>
  <c r="H70" i="12"/>
  <c r="G70" i="12"/>
  <c r="F70" i="12"/>
  <c r="E70" i="12"/>
  <c r="D70" i="12"/>
  <c r="C70" i="12"/>
  <c r="B69" i="12"/>
  <c r="B68" i="12"/>
  <c r="B67" i="12"/>
  <c r="J67" i="12" s="1"/>
  <c r="B66" i="12"/>
  <c r="B65" i="12"/>
  <c r="B64" i="12"/>
  <c r="B63" i="12"/>
  <c r="B62" i="12"/>
  <c r="B61" i="12"/>
  <c r="B60" i="12"/>
  <c r="B59" i="12"/>
  <c r="B58" i="12"/>
  <c r="B57" i="12"/>
  <c r="B56" i="12"/>
  <c r="B55" i="12"/>
  <c r="J55" i="12" s="1"/>
  <c r="B54" i="12"/>
  <c r="J54" i="12" s="1"/>
  <c r="B53" i="12"/>
  <c r="J53" i="12" s="1"/>
  <c r="B52" i="12"/>
  <c r="J52" i="12" s="1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70" i="12" s="1"/>
  <c r="L40" i="9"/>
  <c r="D40" i="9"/>
  <c r="C40" i="9"/>
  <c r="L39" i="9"/>
  <c r="D39" i="9"/>
  <c r="C39" i="9"/>
  <c r="L38" i="9"/>
  <c r="D38" i="9"/>
  <c r="C38" i="9"/>
  <c r="L37" i="9"/>
  <c r="D37" i="9"/>
  <c r="C37" i="9"/>
  <c r="L36" i="9"/>
  <c r="D36" i="9"/>
  <c r="C36" i="9"/>
  <c r="L35" i="9"/>
  <c r="D35" i="9"/>
  <c r="C35" i="9"/>
  <c r="L34" i="9"/>
  <c r="D34" i="9"/>
  <c r="C34" i="9"/>
  <c r="D33" i="9"/>
  <c r="C33" i="9"/>
  <c r="L32" i="9"/>
  <c r="D32" i="9"/>
  <c r="C32" i="9"/>
  <c r="L31" i="9"/>
  <c r="D31" i="9"/>
  <c r="C31" i="9"/>
  <c r="L30" i="9"/>
  <c r="D30" i="9"/>
  <c r="C30" i="9"/>
  <c r="L29" i="9"/>
  <c r="D29" i="9"/>
  <c r="C29" i="9"/>
  <c r="L28" i="9"/>
  <c r="D28" i="9"/>
  <c r="C28" i="9"/>
  <c r="L27" i="9"/>
  <c r="D27" i="9"/>
  <c r="C27" i="9"/>
  <c r="L26" i="9"/>
  <c r="D26" i="9"/>
  <c r="C26" i="9"/>
  <c r="L25" i="9"/>
  <c r="D25" i="9"/>
  <c r="C25" i="9"/>
  <c r="L24" i="9"/>
  <c r="D24" i="9"/>
  <c r="C24" i="9"/>
  <c r="L23" i="9"/>
  <c r="D23" i="9"/>
  <c r="C23" i="9"/>
  <c r="L22" i="9"/>
  <c r="D22" i="9"/>
  <c r="C22" i="9"/>
  <c r="N21" i="9"/>
  <c r="N41" i="9" s="1"/>
  <c r="M21" i="9"/>
  <c r="M41" i="9" s="1"/>
  <c r="L41" i="9" s="1"/>
  <c r="J21" i="9"/>
  <c r="J41" i="9" s="1"/>
  <c r="I21" i="9"/>
  <c r="I41" i="9" s="1"/>
  <c r="H21" i="9"/>
  <c r="H41" i="9" s="1"/>
  <c r="G21" i="9"/>
  <c r="G41" i="9" s="1"/>
  <c r="F21" i="9"/>
  <c r="F41" i="9" s="1"/>
  <c r="E21" i="9"/>
  <c r="E41" i="9" s="1"/>
  <c r="D21" i="9"/>
  <c r="C21" i="9"/>
  <c r="L20" i="9"/>
  <c r="D20" i="9"/>
  <c r="C20" i="9"/>
  <c r="L19" i="9"/>
  <c r="D19" i="9"/>
  <c r="C19" i="9"/>
  <c r="L18" i="9"/>
  <c r="D18" i="9"/>
  <c r="C18" i="9"/>
  <c r="L17" i="9"/>
  <c r="D17" i="9"/>
  <c r="C17" i="9"/>
  <c r="D15" i="9"/>
  <c r="C15" i="9"/>
  <c r="L14" i="9"/>
  <c r="D14" i="9"/>
  <c r="C14" i="9"/>
  <c r="L13" i="9"/>
  <c r="D13" i="9"/>
  <c r="C13" i="9"/>
  <c r="L12" i="9"/>
  <c r="D12" i="9"/>
  <c r="C12" i="9"/>
  <c r="L11" i="9"/>
  <c r="D11" i="9"/>
  <c r="C11" i="9"/>
  <c r="L10" i="9"/>
  <c r="D10" i="9"/>
  <c r="C10" i="9"/>
  <c r="L9" i="9"/>
  <c r="D9" i="9"/>
  <c r="C9" i="9"/>
  <c r="L8" i="9"/>
  <c r="D8" i="9"/>
  <c r="C8" i="9"/>
  <c r="L7" i="9"/>
  <c r="D7" i="9"/>
  <c r="C7" i="9"/>
  <c r="C41" i="9" s="1"/>
  <c r="L40" i="8"/>
  <c r="D40" i="8"/>
  <c r="C40" i="8"/>
  <c r="L39" i="8"/>
  <c r="D39" i="8"/>
  <c r="C39" i="8"/>
  <c r="L38" i="8"/>
  <c r="D38" i="8"/>
  <c r="C38" i="8"/>
  <c r="L37" i="8"/>
  <c r="D37" i="8"/>
  <c r="C37" i="8"/>
  <c r="L36" i="8"/>
  <c r="D36" i="8"/>
  <c r="C36" i="8"/>
  <c r="L35" i="8"/>
  <c r="D35" i="8"/>
  <c r="C35" i="8"/>
  <c r="L34" i="8"/>
  <c r="D34" i="8"/>
  <c r="C34" i="8"/>
  <c r="D33" i="8"/>
  <c r="C33" i="8"/>
  <c r="L32" i="8"/>
  <c r="D32" i="8"/>
  <c r="C32" i="8"/>
  <c r="L31" i="8"/>
  <c r="D31" i="8"/>
  <c r="C31" i="8"/>
  <c r="L30" i="8"/>
  <c r="D30" i="8"/>
  <c r="C30" i="8"/>
  <c r="L29" i="8"/>
  <c r="D29" i="8"/>
  <c r="C29" i="8"/>
  <c r="L28" i="8"/>
  <c r="D28" i="8"/>
  <c r="C28" i="8"/>
  <c r="L27" i="8"/>
  <c r="D27" i="8"/>
  <c r="C27" i="8"/>
  <c r="L26" i="8"/>
  <c r="D26" i="8"/>
  <c r="C26" i="8"/>
  <c r="L25" i="8"/>
  <c r="D25" i="8"/>
  <c r="C25" i="8"/>
  <c r="L24" i="8"/>
  <c r="D24" i="8"/>
  <c r="C24" i="8"/>
  <c r="L23" i="8"/>
  <c r="D23" i="8"/>
  <c r="C23" i="8"/>
  <c r="L22" i="8"/>
  <c r="D22" i="8"/>
  <c r="C22" i="8"/>
  <c r="N21" i="8"/>
  <c r="N41" i="8" s="1"/>
  <c r="M21" i="8"/>
  <c r="M41" i="8" s="1"/>
  <c r="L41" i="8" s="1"/>
  <c r="J21" i="8"/>
  <c r="J41" i="8" s="1"/>
  <c r="I21" i="8"/>
  <c r="I41" i="8" s="1"/>
  <c r="H21" i="8"/>
  <c r="H41" i="8" s="1"/>
  <c r="G21" i="8"/>
  <c r="G41" i="8" s="1"/>
  <c r="F21" i="8"/>
  <c r="F41" i="8" s="1"/>
  <c r="E21" i="8"/>
  <c r="E41" i="8" s="1"/>
  <c r="D21" i="8"/>
  <c r="C21" i="8"/>
  <c r="L20" i="8"/>
  <c r="D20" i="8"/>
  <c r="C20" i="8"/>
  <c r="L19" i="8"/>
  <c r="D19" i="8"/>
  <c r="C19" i="8"/>
  <c r="L18" i="8"/>
  <c r="D18" i="8"/>
  <c r="C18" i="8"/>
  <c r="L17" i="8"/>
  <c r="D17" i="8"/>
  <c r="C17" i="8"/>
  <c r="D15" i="8"/>
  <c r="C15" i="8"/>
  <c r="L14" i="8"/>
  <c r="D14" i="8"/>
  <c r="C14" i="8"/>
  <c r="L13" i="8"/>
  <c r="D13" i="8"/>
  <c r="C13" i="8"/>
  <c r="L12" i="8"/>
  <c r="D12" i="8"/>
  <c r="C12" i="8"/>
  <c r="L11" i="8"/>
  <c r="D11" i="8"/>
  <c r="C11" i="8"/>
  <c r="L10" i="8"/>
  <c r="D10" i="8"/>
  <c r="C10" i="8"/>
  <c r="L9" i="8"/>
  <c r="D9" i="8"/>
  <c r="C9" i="8"/>
  <c r="L8" i="8"/>
  <c r="D8" i="8"/>
  <c r="C8" i="8"/>
  <c r="L7" i="8"/>
  <c r="D7" i="8"/>
  <c r="C7" i="8"/>
  <c r="C41" i="8" s="1"/>
  <c r="L40" i="7"/>
  <c r="D40" i="7"/>
  <c r="C40" i="7"/>
  <c r="L39" i="7"/>
  <c r="D39" i="7"/>
  <c r="C39" i="7"/>
  <c r="L38" i="7"/>
  <c r="D38" i="7"/>
  <c r="C38" i="7"/>
  <c r="L37" i="7"/>
  <c r="D37" i="7"/>
  <c r="C37" i="7"/>
  <c r="L36" i="7"/>
  <c r="D36" i="7"/>
  <c r="C36" i="7"/>
  <c r="L35" i="7"/>
  <c r="D35" i="7"/>
  <c r="C35" i="7"/>
  <c r="L34" i="7"/>
  <c r="D34" i="7"/>
  <c r="C34" i="7"/>
  <c r="D33" i="7"/>
  <c r="C33" i="7"/>
  <c r="L32" i="7"/>
  <c r="D32" i="7"/>
  <c r="L31" i="7"/>
  <c r="D31" i="7"/>
  <c r="C31" i="7"/>
  <c r="L30" i="7"/>
  <c r="D30" i="7"/>
  <c r="C30" i="7"/>
  <c r="L29" i="7"/>
  <c r="D29" i="7"/>
  <c r="C29" i="7"/>
  <c r="L28" i="7"/>
  <c r="D28" i="7"/>
  <c r="C28" i="7"/>
  <c r="L27" i="7"/>
  <c r="D27" i="7"/>
  <c r="C27" i="7"/>
  <c r="L26" i="7"/>
  <c r="D26" i="7"/>
  <c r="C26" i="7"/>
  <c r="L25" i="7"/>
  <c r="D25" i="7"/>
  <c r="L24" i="7"/>
  <c r="D24" i="7"/>
  <c r="C24" i="7"/>
  <c r="L23" i="7"/>
  <c r="D23" i="7"/>
  <c r="C23" i="7"/>
  <c r="L22" i="7"/>
  <c r="D22" i="7"/>
  <c r="C22" i="7"/>
  <c r="N21" i="7"/>
  <c r="N41" i="7" s="1"/>
  <c r="M21" i="7"/>
  <c r="M41" i="7" s="1"/>
  <c r="L41" i="7" s="1"/>
  <c r="L21" i="7"/>
  <c r="J21" i="7"/>
  <c r="J41" i="7" s="1"/>
  <c r="I21" i="7"/>
  <c r="I41" i="7" s="1"/>
  <c r="H21" i="7"/>
  <c r="H41" i="7" s="1"/>
  <c r="G21" i="7"/>
  <c r="G41" i="7" s="1"/>
  <c r="F21" i="7"/>
  <c r="F41" i="7" s="1"/>
  <c r="E21" i="7"/>
  <c r="E41" i="7" s="1"/>
  <c r="E44" i="7" s="1"/>
  <c r="D21" i="7"/>
  <c r="C21" i="7"/>
  <c r="L20" i="7"/>
  <c r="D20" i="7"/>
  <c r="C20" i="7"/>
  <c r="L19" i="7"/>
  <c r="D19" i="7"/>
  <c r="C19" i="7"/>
  <c r="L18" i="7"/>
  <c r="D18" i="7"/>
  <c r="C18" i="7"/>
  <c r="L17" i="7"/>
  <c r="D17" i="7"/>
  <c r="C17" i="7"/>
  <c r="C16" i="7"/>
  <c r="D15" i="7"/>
  <c r="C15" i="7"/>
  <c r="L14" i="7"/>
  <c r="D14" i="7"/>
  <c r="C14" i="7"/>
  <c r="L13" i="7"/>
  <c r="D13" i="7"/>
  <c r="C13" i="7"/>
  <c r="L12" i="7"/>
  <c r="D12" i="7"/>
  <c r="C12" i="7"/>
  <c r="L11" i="7"/>
  <c r="D11" i="7"/>
  <c r="C11" i="7"/>
  <c r="L10" i="7"/>
  <c r="D10" i="7"/>
  <c r="C10" i="7"/>
  <c r="L9" i="7"/>
  <c r="D9" i="7"/>
  <c r="C9" i="7"/>
  <c r="L8" i="7"/>
  <c r="D8" i="7"/>
  <c r="C8" i="7"/>
  <c r="L7" i="7"/>
  <c r="D7" i="7"/>
  <c r="D41" i="7" s="1"/>
  <c r="C7" i="7"/>
  <c r="C41" i="7" s="1"/>
  <c r="L40" i="6"/>
  <c r="D40" i="6"/>
  <c r="C40" i="6"/>
  <c r="L39" i="6"/>
  <c r="D39" i="6"/>
  <c r="C39" i="6"/>
  <c r="L38" i="6"/>
  <c r="D38" i="6"/>
  <c r="C38" i="6"/>
  <c r="L37" i="6"/>
  <c r="D37" i="6"/>
  <c r="C37" i="6"/>
  <c r="L36" i="6"/>
  <c r="D36" i="6"/>
  <c r="C36" i="6"/>
  <c r="L35" i="6"/>
  <c r="D35" i="6"/>
  <c r="C35" i="6"/>
  <c r="L34" i="6"/>
  <c r="D34" i="6"/>
  <c r="C34" i="6"/>
  <c r="D33" i="6"/>
  <c r="C33" i="6"/>
  <c r="L32" i="6"/>
  <c r="D32" i="6"/>
  <c r="C32" i="6"/>
  <c r="L31" i="6"/>
  <c r="D31" i="6"/>
  <c r="C31" i="6"/>
  <c r="L30" i="6"/>
  <c r="D30" i="6"/>
  <c r="C30" i="6"/>
  <c r="L29" i="6"/>
  <c r="D29" i="6"/>
  <c r="L28" i="6"/>
  <c r="D28" i="6"/>
  <c r="C28" i="6"/>
  <c r="L27" i="6"/>
  <c r="D27" i="6"/>
  <c r="C27" i="6"/>
  <c r="L26" i="6"/>
  <c r="D26" i="6"/>
  <c r="C26" i="6"/>
  <c r="L25" i="6"/>
  <c r="D25" i="6"/>
  <c r="L24" i="6"/>
  <c r="D24" i="6"/>
  <c r="C24" i="6"/>
  <c r="L23" i="6"/>
  <c r="D23" i="6"/>
  <c r="C23" i="6"/>
  <c r="L22" i="6"/>
  <c r="D22" i="6"/>
  <c r="C22" i="6"/>
  <c r="N21" i="6"/>
  <c r="N41" i="6" s="1"/>
  <c r="M21" i="6"/>
  <c r="M41" i="6" s="1"/>
  <c r="L41" i="6" s="1"/>
  <c r="L21" i="6"/>
  <c r="J21" i="6"/>
  <c r="J41" i="6" s="1"/>
  <c r="I21" i="6"/>
  <c r="I41" i="6" s="1"/>
  <c r="H21" i="6"/>
  <c r="H41" i="6" s="1"/>
  <c r="G21" i="6"/>
  <c r="G41" i="6" s="1"/>
  <c r="F21" i="6"/>
  <c r="F41" i="6" s="1"/>
  <c r="E21" i="6"/>
  <c r="E41" i="6" s="1"/>
  <c r="E42" i="6" s="1"/>
  <c r="C21" i="6"/>
  <c r="L20" i="6"/>
  <c r="D20" i="6"/>
  <c r="C20" i="6"/>
  <c r="L19" i="6"/>
  <c r="D19" i="6"/>
  <c r="C19" i="6"/>
  <c r="L18" i="6"/>
  <c r="D18" i="6"/>
  <c r="C18" i="6"/>
  <c r="L17" i="6"/>
  <c r="D17" i="6"/>
  <c r="C17" i="6"/>
  <c r="D15" i="6"/>
  <c r="C15" i="6"/>
  <c r="L14" i="6"/>
  <c r="D14" i="6"/>
  <c r="C14" i="6"/>
  <c r="L13" i="6"/>
  <c r="D13" i="6"/>
  <c r="L12" i="6"/>
  <c r="D12" i="6"/>
  <c r="C12" i="6"/>
  <c r="L11" i="6"/>
  <c r="D11" i="6"/>
  <c r="C11" i="6"/>
  <c r="L10" i="6"/>
  <c r="D10" i="6"/>
  <c r="C10" i="6"/>
  <c r="L9" i="6"/>
  <c r="D9" i="6"/>
  <c r="C9" i="6"/>
  <c r="L8" i="6"/>
  <c r="D8" i="6"/>
  <c r="C8" i="6"/>
  <c r="L7" i="6"/>
  <c r="D7" i="6"/>
  <c r="D41" i="6" s="1"/>
  <c r="C7" i="6"/>
  <c r="C41" i="6" s="1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D28" i="4" s="1"/>
  <c r="F27" i="4"/>
  <c r="D27" i="4" s="1"/>
  <c r="F26" i="4"/>
  <c r="D26" i="4" s="1"/>
  <c r="D25" i="4" s="1"/>
  <c r="D56" i="4" s="1"/>
  <c r="I25" i="4"/>
  <c r="I56" i="4" s="1"/>
  <c r="H25" i="4"/>
  <c r="H56" i="4" s="1"/>
  <c r="G25" i="4"/>
  <c r="E25" i="4"/>
  <c r="E56" i="4" s="1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D28" i="3"/>
  <c r="F27" i="3"/>
  <c r="D27" i="3"/>
  <c r="F26" i="3"/>
  <c r="D26" i="3" s="1"/>
  <c r="D25" i="3" s="1"/>
  <c r="D56" i="3" s="1"/>
  <c r="I25" i="3"/>
  <c r="I56" i="3" s="1"/>
  <c r="H25" i="3"/>
  <c r="H56" i="3" s="1"/>
  <c r="G25" i="3"/>
  <c r="G56" i="3" s="1"/>
  <c r="E25" i="3"/>
  <c r="E56" i="3" s="1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34" i="2"/>
  <c r="D28" i="2"/>
  <c r="D27" i="2"/>
  <c r="D26" i="2"/>
  <c r="I25" i="2"/>
  <c r="I56" i="2" s="1"/>
  <c r="H25" i="2"/>
  <c r="H56" i="2" s="1"/>
  <c r="G25" i="2"/>
  <c r="G56" i="2" s="1"/>
  <c r="F56" i="2" s="1"/>
  <c r="E25" i="2"/>
  <c r="E56" i="2" s="1"/>
  <c r="D25" i="2"/>
  <c r="D56" i="2" s="1"/>
  <c r="F19" i="2"/>
  <c r="F18" i="2"/>
  <c r="F9" i="2"/>
  <c r="F8" i="2"/>
  <c r="F7" i="2"/>
  <c r="F6" i="2"/>
  <c r="B70" i="11" l="1"/>
  <c r="F25" i="2"/>
  <c r="F56" i="3"/>
  <c r="D41" i="8"/>
  <c r="D41" i="9"/>
  <c r="J70" i="12"/>
  <c r="L21" i="8"/>
  <c r="L21" i="9"/>
  <c r="F25" i="4"/>
  <c r="F25" i="3"/>
  <c r="G56" i="4"/>
  <c r="F56" i="4" s="1"/>
</calcChain>
</file>

<file path=xl/sharedStrings.xml><?xml version="1.0" encoding="utf-8"?>
<sst xmlns="http://schemas.openxmlformats.org/spreadsheetml/2006/main" count="1524" uniqueCount="283">
  <si>
    <t>Плановые объемы медицинской помощи, оказываемой в условиях круглосуточного стационара, на 2022 год</t>
  </si>
  <si>
    <t>Свод территории с частниками</t>
  </si>
  <si>
    <t xml:space="preserve">Профиль медицинской помощи      </t>
  </si>
  <si>
    <t xml:space="preserve">Профиль койки            </t>
  </si>
  <si>
    <t>Профиль ВМП</t>
  </si>
  <si>
    <t>Число случаев госпитализации на 2022 год</t>
  </si>
  <si>
    <t>В том числе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</si>
  <si>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</si>
  <si>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</si>
  <si>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 xml:space="preserve"> ВМП, случаи госпитализации</t>
  </si>
  <si>
    <t>Всего</t>
  </si>
  <si>
    <t>Взрослые</t>
  </si>
  <si>
    <t>Дети в возрасте от 0-17 лет</t>
  </si>
  <si>
    <t>всего</t>
  </si>
  <si>
    <t>взр.</t>
  </si>
  <si>
    <t>дети</t>
  </si>
  <si>
    <t xml:space="preserve">акушерство и гинекология      </t>
  </si>
  <si>
    <t xml:space="preserve">для беременных и рожениц,          </t>
  </si>
  <si>
    <t xml:space="preserve"> -</t>
  </si>
  <si>
    <t xml:space="preserve">патологии беременности,            </t>
  </si>
  <si>
    <t xml:space="preserve"> в том числе переведенные</t>
  </si>
  <si>
    <t xml:space="preserve">гинекологические,                  </t>
  </si>
  <si>
    <t>акушерство и гинекология</t>
  </si>
  <si>
    <t>ё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</si>
  <si>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</si>
  <si>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</si>
  <si>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</si>
  <si>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</si>
  <si>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</si>
  <si>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</si>
  <si>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</si>
  <si>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</si>
  <si>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>дерматовенерология</t>
  </si>
  <si>
    <t>дерматологические</t>
  </si>
  <si>
    <t xml:space="preserve">детская кардиология                  </t>
  </si>
  <si>
    <t xml:space="preserve">кардиологические для детей         </t>
  </si>
  <si>
    <t xml:space="preserve">сердечно-сосудистая хирургия         </t>
  </si>
  <si>
    <t xml:space="preserve">детская онкология                    </t>
  </si>
  <si>
    <t xml:space="preserve">онкологические для детей           </t>
  </si>
  <si>
    <t>онкология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</si>
  <si>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</si>
  <si>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</si>
  <si>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</si>
  <si>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</si>
  <si>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>абдоминальная хирургия (хирургия)</t>
  </si>
  <si>
    <t>детская хирургия в период новорожденности</t>
  </si>
  <si>
    <t xml:space="preserve">детская эндокринология               </t>
  </si>
  <si>
    <t xml:space="preserve">эндокринологические для детей      </t>
  </si>
  <si>
    <t xml:space="preserve">педиатрия                            </t>
  </si>
  <si>
    <t>инфекционные болезни</t>
  </si>
  <si>
    <t>инфекционные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</si>
  <si>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</si>
  <si>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</si>
  <si>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</si>
  <si>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</si>
  <si>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</si>
  <si>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</si>
  <si>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</si>
  <si>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</si>
  <si>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</si>
  <si>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</si>
  <si>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</si>
  <si>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</si>
  <si>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</si>
  <si>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</si>
  <si>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</si>
  <si>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</si>
  <si>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 xml:space="preserve">травматология и ортопедия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</si>
  <si>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</si>
  <si>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</si>
  <si>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</si>
  <si>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</si>
  <si>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>онкологические</t>
  </si>
  <si>
    <t xml:space="preserve">оториноларингология  </t>
  </si>
  <si>
    <t>оториноларингологические</t>
  </si>
  <si>
    <t xml:space="preserve">офтальмология                        </t>
  </si>
  <si>
    <t xml:space="preserve">офтальмологические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</si>
  <si>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</si>
  <si>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</si>
  <si>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</si>
  <si>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</si>
  <si>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</si>
  <si>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</si>
  <si>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</si>
  <si>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</si>
  <si>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</si>
  <si>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</si>
  <si>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</si>
  <si>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</si>
  <si>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</si>
  <si>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</si>
  <si>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</si>
  <si>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</si>
  <si>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</si>
  <si>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</si>
  <si>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</si>
  <si>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>хирургические</t>
  </si>
  <si>
    <t xml:space="preserve">хирургия (комбустиология)            </t>
  </si>
  <si>
    <t xml:space="preserve">ожоговые                           </t>
  </si>
  <si>
    <t>комбустиология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</si>
  <si>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</si>
  <si>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</si>
  <si>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</si>
  <si>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</si>
  <si>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Всего по Ивановской области</t>
  </si>
  <si>
    <t>Объемы данные ДЗО</t>
  </si>
  <si>
    <t>Итого по ТПГГ</t>
  </si>
  <si>
    <t>Наименование  МО  ОБУЗ "Кинешемская ЦРБ"</t>
  </si>
  <si>
    <t>Всего по базовой программе ОМС</t>
  </si>
  <si>
    <t>Наименование  МО   ОБУЗ  "Кардиологический диспансер"</t>
  </si>
  <si>
    <t>Наименование  МО   ООО "Центр офтальмохирургии "Светадар"</t>
  </si>
  <si>
    <t>Плановые объемы медицинской помощи, оказываемой в условиях дневного стационара, на 2022 год</t>
  </si>
  <si>
    <t xml:space="preserve">Профиль медицинской помощи   </t>
  </si>
  <si>
    <t>Профиль пациенто-мест</t>
  </si>
  <si>
    <t>Число случаев лечения</t>
  </si>
  <si>
    <t>Количество пациенто-мест, согласно приказа № 279 от 20.12.2019г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</si>
  <si>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</si>
  <si>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</si>
  <si>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</si>
  <si>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в том числе для медицинской помощи по профилю"онкология"</t>
  </si>
  <si>
    <t>Дети</t>
  </si>
  <si>
    <t>гинекологические</t>
  </si>
  <si>
    <t>патологии берменности</t>
  </si>
  <si>
    <t>гинекологические для вспомогательных репродуктивных технологий (ЭКО)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</si>
  <si>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</si>
  <si>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</si>
  <si>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</si>
  <si>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</si>
  <si>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</si>
  <si>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</si>
  <si>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детская урология-андрология</t>
  </si>
  <si>
    <t xml:space="preserve">уроандрологические для детей   </t>
  </si>
  <si>
    <t>детская онкология</t>
  </si>
  <si>
    <t>онкологические для детей</t>
  </si>
  <si>
    <t>детская кардиология</t>
  </si>
  <si>
    <t>кардиологические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</si>
  <si>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</si>
  <si>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</si>
  <si>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</si>
  <si>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</si>
  <si>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</si>
  <si>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</si>
  <si>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</si>
  <si>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</si>
  <si>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</si>
  <si>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</si>
  <si>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</si>
  <si>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неврология</t>
  </si>
  <si>
    <t>неврологические</t>
  </si>
  <si>
    <t>оториноларингология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</si>
  <si>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</si>
  <si>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</si>
  <si>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</si>
  <si>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</si>
  <si>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</si>
  <si>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</si>
  <si>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</si>
  <si>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</si>
  <si>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</si>
  <si>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</si>
  <si>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стоматология детская</t>
  </si>
  <si>
    <t>стоматологические для детей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</si>
  <si>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</si>
  <si>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</si>
  <si>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</si>
  <si>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</si>
  <si>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</si>
  <si>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</si>
  <si>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</si>
  <si>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</si>
  <si>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</si>
  <si>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</si>
  <si>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</si>
  <si>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</si>
  <si>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Помощь, оказанная в других территориях</t>
  </si>
  <si>
    <t>Наименование МО  ОБУЗ "Кинешемская ЦРБ"</t>
  </si>
  <si>
    <t>Наименование МО</t>
  </si>
  <si>
    <t>ОБУЗ "ИвОКБ"</t>
  </si>
  <si>
    <t>Наименование МО  ООО "Центр офтальмохирургии "Светадар"</t>
  </si>
  <si>
    <t>Наименование МО     ООО МЦ "Европа"</t>
  </si>
  <si>
    <t>Плановые объемы медицинской помощи, оказываемой в амбулаторно-поликлинических условиях, на 2022 год</t>
  </si>
  <si>
    <t>Свод территория с частниками</t>
  </si>
  <si>
    <t xml:space="preserve">Наименование должности специалиста*                               </t>
  </si>
  <si>
    <t>Посещения с профилактической и иными целями</t>
  </si>
  <si>
    <t>Посещения в неотложной форме</t>
  </si>
  <si>
    <t>Обращения по заболеванию</t>
  </si>
  <si>
    <t>Обращение по заболеванию при оказании медицинской помощи по профилю  «Медицинская реабилитация»</t>
  </si>
  <si>
    <t>Посещения к стоматологу, УЕТ</t>
  </si>
  <si>
    <t>В том числе:</t>
  </si>
  <si>
    <t>консультативно-диагностический центр</t>
  </si>
  <si>
    <t>женская консультация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</si>
  <si>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</si>
  <si>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</si>
  <si>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в том числе углубленная диспансеризация</t>
  </si>
  <si>
    <t>Посещения с иной целью</t>
  </si>
  <si>
    <t>Врач-акушер-гинеколог</t>
  </si>
  <si>
    <t>Врач-аллерголог-иммунолог</t>
  </si>
  <si>
    <t>Врач-гастроэнтеролог</t>
  </si>
  <si>
    <t>Врач-гематолог</t>
  </si>
  <si>
    <t>Врач-гериатр</t>
  </si>
  <si>
    <t>Врач-детский онколог</t>
  </si>
  <si>
    <t>Врач-детский уролог-андролог</t>
  </si>
  <si>
    <t>Врач-детский хирург</t>
  </si>
  <si>
    <t>Врач-детский эндокринолог</t>
  </si>
  <si>
    <t>Врач-дерматовенеролог</t>
  </si>
  <si>
    <t>Врач-инфекционист</t>
  </si>
  <si>
    <t>Врач-кардиолог</t>
  </si>
  <si>
    <t>Врач-детский кардиолог</t>
  </si>
  <si>
    <t>Врач-колопроктолог</t>
  </si>
  <si>
    <t>Врач-невролог</t>
  </si>
  <si>
    <t>Врач-невролог  (медицинская реабилитация)</t>
  </si>
  <si>
    <t>Врач-нейрохирург</t>
  </si>
  <si>
    <t>Врач-нефролог</t>
  </si>
  <si>
    <t>Врач общей практики (семейный врач)</t>
  </si>
  <si>
    <t>Врач-онколог</t>
  </si>
  <si>
    <t>Врач-онколог (гастроэнтеролог)</t>
  </si>
  <si>
    <t>Врач-онколог (гинеколог)</t>
  </si>
  <si>
    <t>Врач-онколог (колопроктолог)</t>
  </si>
  <si>
    <t>Врач-онколог (маммолог)</t>
  </si>
  <si>
    <t>Врач-онколог (пульмонолог)</t>
  </si>
  <si>
    <t>Врач-онколог (уролог)</t>
  </si>
  <si>
    <t>Врач-онколог (химиотерапевт)</t>
  </si>
  <si>
    <t>Врач-онколог (хирург общий)</t>
  </si>
  <si>
    <t>Врач-онколог (хирург челюстно-лицевой)</t>
  </si>
  <si>
    <t>Врач-ортодонт</t>
  </si>
  <si>
    <t>Врач-оториноларинголог</t>
  </si>
  <si>
    <t>Врач-оториноларинголог (фониатр)</t>
  </si>
  <si>
    <t>Врач-офтальмолог</t>
  </si>
  <si>
    <t>Врач-педиатр</t>
  </si>
  <si>
    <t>Врач-педиатр участковый</t>
  </si>
  <si>
    <t>Врач-педиатр центра здоровья</t>
  </si>
  <si>
    <t>Врач-педиатр (медицинская реабилитация)</t>
  </si>
  <si>
    <t>Врач по лечебной физкультуре</t>
  </si>
  <si>
    <t>Врач по медицинской  профилактике центра здоровья</t>
  </si>
  <si>
    <t>Врач-психотерапевт</t>
  </si>
  <si>
    <t>Врач-психотерапевт (медицинская реабилитация)</t>
  </si>
  <si>
    <t>Врач-пульмонолог</t>
  </si>
  <si>
    <t>Врач-радиотерапевт</t>
  </si>
  <si>
    <t>Врач-ревматолог</t>
  </si>
  <si>
    <t>Врач-сердечно-сосудистый хирург</t>
  </si>
  <si>
    <t xml:space="preserve">Врач-стоматолог </t>
  </si>
  <si>
    <t>Врач-стоматолог детский</t>
  </si>
  <si>
    <t>Врач-стоматолог-терапевт</t>
  </si>
  <si>
    <t>Врач-стоматолог-хирург</t>
  </si>
  <si>
    <t>Врач-сурдолог-оториноларинголог</t>
  </si>
  <si>
    <t>Врач-терапевт</t>
  </si>
  <si>
    <t>Врач-терапевт-участковый</t>
  </si>
  <si>
    <t>Врач-терапевт (медицинская реабилитация)</t>
  </si>
  <si>
    <t>Врач торакальный хирург</t>
  </si>
  <si>
    <t>Врач травматолог-ортопед</t>
  </si>
  <si>
    <t xml:space="preserve">Врач-травматолог-ортопед (медицинская реабилитация) </t>
  </si>
  <si>
    <t>Врач-уролог</t>
  </si>
  <si>
    <t>Врач-хирург</t>
  </si>
  <si>
    <t>Врач-челюстно-лицевой хирург</t>
  </si>
  <si>
    <t>Врач-эндокринолог</t>
  </si>
  <si>
    <t>Зубной врач</t>
  </si>
  <si>
    <t>Фельдшер (самостоятельный прием)</t>
  </si>
  <si>
    <t>Акушер (самостоятельный прием)</t>
  </si>
  <si>
    <t>*- в соответствии с приказом МЗ РФ от 20.121.2012 № 1183н «Об утверждении номенклатуры и должностей медицинских работников и фармацевтических работников»</t>
  </si>
  <si>
    <t>Наименование МО     ООО "Центр офтальмохирургии "Светадар"</t>
  </si>
  <si>
    <t>Наименование МО    ОБУЗ "Кинешемская ЦРБ"</t>
  </si>
  <si>
    <t>Плановые объемы медицинской помощи в амбулаторных условиях, оказываемой с профилактической и иными целями, на 2022 год</t>
  </si>
  <si>
    <t>Наименование медицинской организации      ОБУЗ "Кинешемская ЦРБ"</t>
  </si>
  <si>
    <t>Наименование должности специалиста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</si>
  <si>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</si>
  <si>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</si>
  <si>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Посещения с иными целями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</si>
  <si>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</si>
  <si>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</si>
  <si>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</si>
  <si>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</si>
  <si>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</si>
  <si>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диспансерного наблюдения (за исключением 1-го посещения)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</si>
  <si>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</si>
  <si>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</si>
  <si>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</si>
  <si>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</si>
  <si>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аибулаторной онкологической помощи</t>
  </si>
  <si>
    <t>Посещения с другими целями (патронаж, выдача справок и иных медицинских документов и др.)</t>
  </si>
  <si>
    <t>Наименование медицинской организации        ООО "Светадар"</t>
  </si>
  <si>
    <t xml:space="preserve">Наименование медицинской организации          СВОД </t>
  </si>
  <si>
    <t>Помощь, оказанная в др.территориях</t>
  </si>
  <si>
    <t>Приложение 3
к протоколу Комиссии по разработке
территориальной программы обязательного
медицинского страхования
от 25.03.2022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</si>
</sst>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419]General"/>
    <numFmt numFmtId="165" formatCode="_-* #,##0.00\ &quot;₽&quot;_-;\-* #,##0.00\ &quot;₽&quot;_-;_-* &quot;-&quot;??\ &quot;₽&quot;_-;_-@_-"/>
    <numFmt numFmtId="166" formatCode="#,##0.00&quot; &quot;[$руб.-419];[Red]&quot;-&quot;#,##0.00&quot; &quot;[$руб.-419]"/>
    <numFmt numFmtId="167" formatCode="_-* #,##0.00\ _₽_-;\-* #,##0.00\ _₽_-;_-* &quot;-&quot;??\ _₽_-;_-@_-"/>
    <numFmt numFmtId="168" formatCode="_-* #,##0.00\ _р_._-;\-* #,##0.00\ _р_._-;_-* &quot;-&quot;??\ _р_._-;_-@_-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Courier New"/>
      <family val="3"/>
      <charset val="204"/>
    </font>
    <font>
      <sz val="10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C57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60">
    <xf numFmtId="0" fontId="0" fillId="0" borderId="0"/>
    <xf numFmtId="164" fontId="14" fillId="0" borderId="0"/>
    <xf numFmtId="0" fontId="15" fillId="0" borderId="0"/>
    <xf numFmtId="44" fontId="1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7" fillId="0" borderId="0"/>
    <xf numFmtId="165" fontId="1" fillId="0" borderId="0" applyFont="0" applyFill="0" applyBorder="0" applyAlignment="0" applyProtection="0"/>
    <xf numFmtId="0" fontId="27" fillId="0" borderId="0"/>
    <xf numFmtId="0" fontId="31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8" borderId="0" applyNumberFormat="0" applyBorder="0" applyAlignment="0" applyProtection="0"/>
    <xf numFmtId="0" fontId="36" fillId="12" borderId="0" applyNumberFormat="0" applyBorder="0" applyAlignment="0" applyProtection="0"/>
    <xf numFmtId="0" fontId="37" fillId="29" borderId="26" applyNumberFormat="0" applyAlignment="0" applyProtection="0"/>
    <xf numFmtId="0" fontId="38" fillId="30" borderId="27" applyNumberFormat="0" applyAlignment="0" applyProtection="0"/>
    <xf numFmtId="0" fontId="15" fillId="0" borderId="0"/>
    <xf numFmtId="0" fontId="39" fillId="0" borderId="0"/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42" fillId="0" borderId="0">
      <alignment horizontal="center"/>
    </xf>
    <xf numFmtId="0" fontId="43" fillId="0" borderId="28" applyNumberFormat="0" applyFill="0" applyAlignment="0" applyProtection="0"/>
    <xf numFmtId="0" fontId="44" fillId="0" borderId="29" applyNumberFormat="0" applyFill="0" applyAlignment="0" applyProtection="0"/>
    <xf numFmtId="0" fontId="45" fillId="0" borderId="30" applyNumberFormat="0" applyFill="0" applyAlignment="0" applyProtection="0"/>
    <xf numFmtId="0" fontId="45" fillId="0" borderId="0" applyNumberFormat="0" applyFill="0" applyBorder="0" applyAlignment="0" applyProtection="0"/>
    <xf numFmtId="0" fontId="42" fillId="0" borderId="0">
      <alignment horizontal="center" textRotation="90"/>
    </xf>
    <xf numFmtId="0" fontId="46" fillId="16" borderId="26" applyNumberFormat="0" applyAlignment="0" applyProtection="0"/>
    <xf numFmtId="0" fontId="47" fillId="0" borderId="31" applyNumberFormat="0" applyFill="0" applyAlignment="0" applyProtection="0"/>
    <xf numFmtId="0" fontId="48" fillId="31" borderId="0" applyNumberFormat="0" applyBorder="0" applyAlignment="0" applyProtection="0"/>
    <xf numFmtId="0" fontId="49" fillId="0" borderId="0"/>
    <xf numFmtId="0" fontId="15" fillId="32" borderId="32" applyNumberFormat="0" applyFont="0" applyAlignment="0" applyProtection="0"/>
    <xf numFmtId="0" fontId="50" fillId="29" borderId="33" applyNumberFormat="0" applyAlignment="0" applyProtection="0"/>
    <xf numFmtId="0" fontId="51" fillId="0" borderId="0"/>
    <xf numFmtId="166" fontId="51" fillId="0" borderId="0"/>
    <xf numFmtId="0" fontId="52" fillId="0" borderId="0" applyNumberFormat="0" applyFill="0" applyBorder="0" applyAlignment="0" applyProtection="0"/>
    <xf numFmtId="0" fontId="53" fillId="0" borderId="34" applyNumberFormat="0" applyFill="0" applyAlignment="0" applyProtection="0"/>
    <xf numFmtId="0" fontId="54" fillId="0" borderId="0" applyNumberFormat="0" applyFill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46" fillId="16" borderId="26" applyNumberFormat="0" applyAlignment="0" applyProtection="0"/>
    <xf numFmtId="0" fontId="46" fillId="16" borderId="26" applyNumberFormat="0" applyAlignment="0" applyProtection="0"/>
    <xf numFmtId="0" fontId="50" fillId="29" borderId="33" applyNumberFormat="0" applyAlignment="0" applyProtection="0"/>
    <xf numFmtId="0" fontId="50" fillId="29" borderId="33" applyNumberFormat="0" applyAlignment="0" applyProtection="0"/>
    <xf numFmtId="0" fontId="37" fillId="29" borderId="26" applyNumberFormat="0" applyAlignment="0" applyProtection="0"/>
    <xf numFmtId="0" fontId="37" fillId="29" borderId="26" applyNumberFormat="0" applyAlignment="0" applyProtection="0"/>
    <xf numFmtId="0" fontId="43" fillId="0" borderId="28" applyNumberFormat="0" applyFill="0" applyAlignment="0" applyProtection="0"/>
    <xf numFmtId="0" fontId="43" fillId="0" borderId="28" applyNumberFormat="0" applyFill="0" applyAlignment="0" applyProtection="0"/>
    <xf numFmtId="0" fontId="44" fillId="0" borderId="29" applyNumberFormat="0" applyFill="0" applyAlignment="0" applyProtection="0"/>
    <xf numFmtId="0" fontId="44" fillId="0" borderId="29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3" fillId="0" borderId="34" applyNumberFormat="0" applyFill="0" applyAlignment="0" applyProtection="0"/>
    <xf numFmtId="0" fontId="53" fillId="0" borderId="34" applyNumberFormat="0" applyFill="0" applyAlignment="0" applyProtection="0"/>
    <xf numFmtId="0" fontId="38" fillId="30" borderId="27" applyNumberFormat="0" applyAlignment="0" applyProtection="0"/>
    <xf numFmtId="0" fontId="38" fillId="30" borderId="27" applyNumberFormat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7" fillId="0" borderId="0"/>
    <xf numFmtId="0" fontId="55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6" fillId="32" borderId="32" applyNumberFormat="0" applyFont="0" applyAlignment="0" applyProtection="0"/>
    <xf numFmtId="0" fontId="56" fillId="32" borderId="32" applyNumberFormat="0" applyFont="0" applyAlignment="0" applyProtection="0"/>
    <xf numFmtId="0" fontId="56" fillId="32" borderId="32" applyNumberFormat="0" applyFont="0" applyAlignment="0" applyProtection="0"/>
    <xf numFmtId="0" fontId="15" fillId="32" borderId="32" applyNumberFormat="0" applyFont="0" applyAlignment="0" applyProtection="0"/>
    <xf numFmtId="9" fontId="16" fillId="0" borderId="0" applyFont="0" applyFill="0" applyBorder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5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</cellStyleXfs>
  <cellXfs count="471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6" xfId="0" applyFont="1" applyBorder="1"/>
    <xf numFmtId="0" fontId="7" fillId="3" borderId="6" xfId="0" applyFont="1" applyFill="1" applyBorder="1" applyAlignment="1">
      <alignment horizontal="left"/>
    </xf>
    <xf numFmtId="0" fontId="2" fillId="0" borderId="6" xfId="0" applyFont="1" applyBorder="1" applyAlignment="1">
      <alignment wrapText="1"/>
    </xf>
    <xf numFmtId="0" fontId="7" fillId="3" borderId="6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2" fillId="0" borderId="6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7" fillId="0" borderId="6" xfId="0" applyFont="1" applyBorder="1" applyAlignment="1">
      <alignment horizontal="justify" vertical="center" wrapText="1"/>
    </xf>
    <xf numFmtId="0" fontId="7" fillId="3" borderId="0" xfId="0" applyFont="1" applyFill="1" applyAlignment="1">
      <alignment horizontal="left"/>
    </xf>
    <xf numFmtId="0" fontId="7" fillId="3" borderId="6" xfId="0" applyFont="1" applyFill="1" applyBorder="1" applyAlignment="1">
      <alignment horizontal="justify" vertical="center" wrapText="1"/>
    </xf>
    <xf numFmtId="0" fontId="5" fillId="5" borderId="6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5" borderId="17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0" fillId="5" borderId="6" xfId="0" applyFont="1" applyFill="1" applyBorder="1"/>
    <xf numFmtId="0" fontId="5" fillId="5" borderId="17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0" xfId="0" applyFont="1" applyAlignment="1">
      <alignment horizontal="left" vertical="top"/>
    </xf>
    <xf numFmtId="0" fontId="13" fillId="0" borderId="0" xfId="0" applyFont="1"/>
    <xf numFmtId="0" fontId="12" fillId="0" borderId="6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0" xfId="0" applyFont="1" applyBorder="1"/>
    <xf numFmtId="0" fontId="7" fillId="0" borderId="0" xfId="0" applyFont="1"/>
    <xf numFmtId="0" fontId="5" fillId="0" borderId="0" xfId="0" applyFont="1"/>
    <xf numFmtId="0" fontId="7" fillId="0" borderId="13" xfId="0" applyFont="1" applyBorder="1" applyAlignment="1">
      <alignment horizontal="justify" vertical="center" wrapText="1"/>
    </xf>
    <xf numFmtId="0" fontId="7" fillId="0" borderId="13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right" vertical="center" wrapText="1"/>
    </xf>
    <xf numFmtId="0" fontId="7" fillId="0" borderId="6" xfId="0" applyFont="1" applyBorder="1"/>
    <xf numFmtId="0" fontId="7" fillId="7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wrapText="1"/>
    </xf>
    <xf numFmtId="0" fontId="7" fillId="0" borderId="6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top" wrapText="1"/>
    </xf>
    <xf numFmtId="0" fontId="20" fillId="0" borderId="6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/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3" borderId="6" xfId="0" applyFont="1" applyFill="1" applyBorder="1" applyAlignment="1">
      <alignment horizontal="left"/>
    </xf>
    <xf numFmtId="0" fontId="19" fillId="0" borderId="6" xfId="0" applyFont="1" applyBorder="1" applyAlignment="1">
      <alignment horizontal="center" vertical="center"/>
    </xf>
    <xf numFmtId="0" fontId="22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top"/>
    </xf>
    <xf numFmtId="0" fontId="22" fillId="0" borderId="0" xfId="0" applyFont="1"/>
    <xf numFmtId="0" fontId="7" fillId="6" borderId="6" xfId="0" applyFont="1" applyFill="1" applyBorder="1" applyAlignment="1">
      <alignment horizontal="center" vertical="center"/>
    </xf>
    <xf numFmtId="0" fontId="20" fillId="6" borderId="6" xfId="0" applyFont="1" applyFill="1" applyBorder="1" applyAlignment="1">
      <alignment horizontal="center" vertical="center"/>
    </xf>
    <xf numFmtId="0" fontId="24" fillId="0" borderId="0" xfId="0" applyFont="1"/>
    <xf numFmtId="0" fontId="20" fillId="0" borderId="0" xfId="0" applyFont="1" applyFill="1" applyAlignment="1"/>
    <xf numFmtId="0" fontId="23" fillId="0" borderId="0" xfId="0" applyFont="1" applyFill="1" applyAlignment="1">
      <alignment wrapText="1"/>
    </xf>
    <xf numFmtId="0" fontId="26" fillId="0" borderId="6" xfId="0" applyFont="1" applyFill="1" applyBorder="1" applyAlignment="1">
      <alignment horizontal="center" vertical="center" wrapText="1"/>
    </xf>
    <xf numFmtId="4" fontId="28" fillId="7" borderId="6" xfId="9" applyNumberFormat="1" applyFont="1" applyFill="1" applyBorder="1" applyAlignment="1">
      <alignment horizontal="center" vertical="center" textRotation="90"/>
    </xf>
    <xf numFmtId="0" fontId="20" fillId="0" borderId="6" xfId="0" applyFont="1" applyFill="1" applyBorder="1" applyAlignment="1">
      <alignment vertical="center" wrapText="1"/>
    </xf>
    <xf numFmtId="0" fontId="29" fillId="0" borderId="6" xfId="0" applyFont="1" applyFill="1" applyBorder="1" applyAlignment="1">
      <alignment horizontal="center" vertical="center" wrapText="1"/>
    </xf>
    <xf numFmtId="3" fontId="24" fillId="7" borderId="6" xfId="0" applyNumberFormat="1" applyFont="1" applyFill="1" applyBorder="1" applyAlignment="1">
      <alignment horizontal="center" vertical="center"/>
    </xf>
    <xf numFmtId="0" fontId="20" fillId="0" borderId="5" xfId="0" applyFont="1" applyFill="1" applyBorder="1"/>
    <xf numFmtId="0" fontId="20" fillId="0" borderId="5" xfId="0" applyFont="1" applyFill="1" applyBorder="1" applyAlignment="1">
      <alignment wrapText="1"/>
    </xf>
    <xf numFmtId="0" fontId="29" fillId="8" borderId="6" xfId="0" applyFont="1" applyFill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/>
    </xf>
    <xf numFmtId="0" fontId="20" fillId="0" borderId="6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20" fillId="0" borderId="5" xfId="0" applyFont="1" applyFill="1" applyBorder="1" applyAlignment="1">
      <alignment horizontal="left" wrapText="1"/>
    </xf>
    <xf numFmtId="0" fontId="20" fillId="0" borderId="6" xfId="6" applyFont="1" applyFill="1" applyBorder="1"/>
    <xf numFmtId="0" fontId="20" fillId="0" borderId="6" xfId="6" applyFont="1" applyFill="1" applyBorder="1" applyAlignment="1">
      <alignment vertical="center" wrapText="1"/>
    </xf>
    <xf numFmtId="0" fontId="32" fillId="0" borderId="6" xfId="10" applyFont="1" applyFill="1" applyBorder="1" applyAlignment="1">
      <alignment horizontal="center" vertical="center" wrapText="1"/>
    </xf>
    <xf numFmtId="0" fontId="33" fillId="0" borderId="0" xfId="0" applyFont="1"/>
    <xf numFmtId="0" fontId="20" fillId="0" borderId="25" xfId="0" applyFont="1" applyFill="1" applyBorder="1"/>
    <xf numFmtId="0" fontId="20" fillId="0" borderId="14" xfId="0" applyFont="1" applyFill="1" applyBorder="1" applyAlignment="1">
      <alignment vertical="center" wrapText="1"/>
    </xf>
    <xf numFmtId="0" fontId="29" fillId="7" borderId="14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3" fontId="34" fillId="7" borderId="6" xfId="9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3" fontId="25" fillId="7" borderId="6" xfId="0" applyNumberFormat="1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 wrapText="1"/>
    </xf>
    <xf numFmtId="0" fontId="25" fillId="0" borderId="0" xfId="0" applyFont="1"/>
    <xf numFmtId="3" fontId="24" fillId="7" borderId="0" xfId="0" applyNumberFormat="1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3" fontId="25" fillId="10" borderId="6" xfId="0" applyNumberFormat="1" applyFont="1" applyFill="1" applyBorder="1" applyAlignment="1">
      <alignment horizontal="center" vertical="center"/>
    </xf>
    <xf numFmtId="0" fontId="25" fillId="10" borderId="6" xfId="0" applyFont="1" applyFill="1" applyBorder="1"/>
    <xf numFmtId="0" fontId="24" fillId="0" borderId="0" xfId="0" applyFont="1" applyFill="1"/>
    <xf numFmtId="0" fontId="24" fillId="0" borderId="0" xfId="0" applyFont="1" applyBorder="1"/>
    <xf numFmtId="4" fontId="28" fillId="33" borderId="6" xfId="9" applyNumberFormat="1" applyFont="1" applyFill="1" applyBorder="1" applyAlignment="1">
      <alignment horizontal="center" vertical="center" textRotation="90"/>
    </xf>
    <xf numFmtId="0" fontId="24" fillId="0" borderId="6" xfId="0" applyFont="1" applyBorder="1"/>
    <xf numFmtId="3" fontId="24" fillId="0" borderId="6" xfId="0" applyNumberFormat="1" applyFont="1" applyBorder="1" applyAlignment="1">
      <alignment horizontal="center" vertical="center"/>
    </xf>
    <xf numFmtId="3" fontId="34" fillId="33" borderId="6" xfId="9" applyNumberFormat="1" applyFont="1" applyFill="1" applyBorder="1" applyAlignment="1">
      <alignment horizontal="center" vertical="center"/>
    </xf>
    <xf numFmtId="0" fontId="59" fillId="0" borderId="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/>
    <xf numFmtId="0" fontId="20" fillId="0" borderId="6" xfId="0" applyFont="1" applyFill="1" applyBorder="1" applyAlignment="1">
      <alignment horizontal="left" wrapText="1"/>
    </xf>
    <xf numFmtId="0" fontId="29" fillId="0" borderId="6" xfId="0" applyFont="1" applyFill="1" applyBorder="1" applyAlignment="1">
      <alignment horizontal="center" wrapText="1"/>
    </xf>
    <xf numFmtId="0" fontId="24" fillId="0" borderId="6" xfId="0" applyFont="1" applyBorder="1" applyAlignment="1"/>
    <xf numFmtId="0" fontId="24" fillId="0" borderId="0" xfId="0" applyFont="1" applyAlignment="1"/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 wrapText="1"/>
    </xf>
    <xf numFmtId="3" fontId="25" fillId="0" borderId="6" xfId="0" applyNumberFormat="1" applyFont="1" applyBorder="1" applyAlignment="1">
      <alignment horizontal="center" vertical="center"/>
    </xf>
    <xf numFmtId="0" fontId="60" fillId="0" borderId="0" xfId="0" applyFont="1"/>
    <xf numFmtId="0" fontId="60" fillId="0" borderId="0" xfId="0" applyFont="1" applyFill="1"/>
    <xf numFmtId="0" fontId="20" fillId="0" borderId="6" xfId="0" applyFont="1" applyFill="1" applyBorder="1"/>
    <xf numFmtId="0" fontId="20" fillId="0" borderId="6" xfId="0" applyFont="1" applyFill="1" applyBorder="1" applyAlignment="1">
      <alignment wrapText="1"/>
    </xf>
    <xf numFmtId="0" fontId="6" fillId="0" borderId="6" xfId="0" applyFont="1" applyFill="1" applyBorder="1" applyAlignment="1">
      <alignment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4" fillId="0" borderId="8" xfId="0" applyFont="1" applyBorder="1"/>
    <xf numFmtId="0" fontId="20" fillId="0" borderId="8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left"/>
    </xf>
    <xf numFmtId="0" fontId="20" fillId="0" borderId="1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1" fillId="0" borderId="10" xfId="0" applyFont="1" applyFill="1" applyBorder="1" applyAlignment="1">
      <alignment horizontal="center" vertical="center" wrapText="1"/>
    </xf>
    <xf numFmtId="0" fontId="61" fillId="0" borderId="12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26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 wrapText="1"/>
    </xf>
    <xf numFmtId="0" fontId="64" fillId="0" borderId="12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top" wrapText="1"/>
    </xf>
    <xf numFmtId="0" fontId="30" fillId="5" borderId="24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7" fillId="0" borderId="44" xfId="0" applyFont="1" applyBorder="1" applyAlignment="1">
      <alignment horizontal="left" vertical="top" wrapText="1"/>
    </xf>
    <xf numFmtId="0" fontId="30" fillId="5" borderId="5" xfId="0" applyFont="1" applyFill="1" applyBorder="1" applyAlignment="1">
      <alignment horizontal="center" vertical="center"/>
    </xf>
    <xf numFmtId="0" fontId="24" fillId="0" borderId="4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7" fillId="7" borderId="44" xfId="0" applyFont="1" applyFill="1" applyBorder="1" applyAlignment="1">
      <alignment horizontal="left" vertical="top" wrapText="1"/>
    </xf>
    <xf numFmtId="0" fontId="24" fillId="7" borderId="24" xfId="0" applyFont="1" applyFill="1" applyBorder="1" applyAlignment="1">
      <alignment horizontal="center" vertical="center"/>
    </xf>
    <xf numFmtId="2" fontId="24" fillId="7" borderId="45" xfId="0" applyNumberFormat="1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24" fillId="7" borderId="6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horizontal="center" vertical="center"/>
    </xf>
    <xf numFmtId="0" fontId="24" fillId="7" borderId="0" xfId="0" applyFont="1" applyFill="1"/>
    <xf numFmtId="0" fontId="7" fillId="4" borderId="44" xfId="0" applyFont="1" applyFill="1" applyBorder="1" applyAlignment="1">
      <alignment horizontal="left" vertical="top" wrapText="1"/>
    </xf>
    <xf numFmtId="0" fontId="24" fillId="4" borderId="24" xfId="0" applyFont="1" applyFill="1" applyBorder="1" applyAlignment="1">
      <alignment horizontal="center" vertical="center"/>
    </xf>
    <xf numFmtId="0" fontId="24" fillId="4" borderId="45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0" fontId="24" fillId="4" borderId="0" xfId="0" applyFont="1" applyFill="1"/>
    <xf numFmtId="2" fontId="24" fillId="7" borderId="0" xfId="0" applyNumberFormat="1" applyFont="1" applyFill="1"/>
    <xf numFmtId="0" fontId="7" fillId="0" borderId="46" xfId="0" applyFont="1" applyBorder="1" applyAlignment="1">
      <alignment horizontal="left" vertical="top" wrapText="1"/>
    </xf>
    <xf numFmtId="0" fontId="24" fillId="0" borderId="47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1" fillId="5" borderId="49" xfId="0" applyFont="1" applyFill="1" applyBorder="1" applyAlignment="1">
      <alignment horizontal="center" vertical="center"/>
    </xf>
    <xf numFmtId="0" fontId="25" fillId="5" borderId="49" xfId="0" applyFont="1" applyFill="1" applyBorder="1" applyAlignment="1">
      <alignment horizontal="center" vertical="center"/>
    </xf>
    <xf numFmtId="2" fontId="25" fillId="5" borderId="50" xfId="0" applyNumberFormat="1" applyFont="1" applyFill="1" applyBorder="1" applyAlignment="1">
      <alignment horizontal="center" vertical="center"/>
    </xf>
    <xf numFmtId="0" fontId="25" fillId="5" borderId="51" xfId="0" applyFont="1" applyFill="1" applyBorder="1" applyAlignment="1">
      <alignment horizontal="center" vertical="center"/>
    </xf>
    <xf numFmtId="0" fontId="24" fillId="5" borderId="52" xfId="0" applyFont="1" applyFill="1" applyBorder="1" applyAlignment="1">
      <alignment horizontal="center"/>
    </xf>
    <xf numFmtId="0" fontId="24" fillId="5" borderId="5" xfId="0" applyFont="1" applyFill="1" applyBorder="1" applyAlignment="1">
      <alignment horizontal="center" vertical="center"/>
    </xf>
    <xf numFmtId="0" fontId="24" fillId="5" borderId="53" xfId="0" applyFont="1" applyFill="1" applyBorder="1" applyAlignment="1">
      <alignment horizontal="center"/>
    </xf>
    <xf numFmtId="0" fontId="24" fillId="5" borderId="54" xfId="0" applyFont="1" applyFill="1" applyBorder="1"/>
    <xf numFmtId="0" fontId="24" fillId="5" borderId="55" xfId="0" applyFont="1" applyFill="1" applyBorder="1"/>
    <xf numFmtId="0" fontId="5" fillId="5" borderId="50" xfId="0" applyFont="1" applyFill="1" applyBorder="1" applyAlignment="1">
      <alignment horizontal="center"/>
    </xf>
    <xf numFmtId="0" fontId="24" fillId="5" borderId="49" xfId="0" applyFont="1" applyFill="1" applyBorder="1" applyAlignment="1">
      <alignment horizontal="center" vertical="center" wrapText="1"/>
    </xf>
    <xf numFmtId="0" fontId="24" fillId="5" borderId="53" xfId="0" applyFont="1" applyFill="1" applyBorder="1" applyAlignment="1">
      <alignment horizontal="center" vertical="center" wrapText="1"/>
    </xf>
    <xf numFmtId="2" fontId="24" fillId="5" borderId="54" xfId="0" applyNumberFormat="1" applyFont="1" applyFill="1" applyBorder="1" applyAlignment="1">
      <alignment horizontal="center" vertical="center" wrapText="1"/>
    </xf>
    <xf numFmtId="0" fontId="24" fillId="5" borderId="55" xfId="0" applyFont="1" applyFill="1" applyBorder="1" applyAlignment="1">
      <alignment horizontal="center" vertical="center" wrapText="1"/>
    </xf>
    <xf numFmtId="0" fontId="65" fillId="0" borderId="0" xfId="0" applyFont="1"/>
    <xf numFmtId="0" fontId="4" fillId="0" borderId="0" xfId="0" applyFont="1" applyFill="1"/>
    <xf numFmtId="0" fontId="66" fillId="0" borderId="13" xfId="0" applyFont="1" applyFill="1" applyBorder="1" applyAlignment="1">
      <alignment horizontal="center" vertical="center"/>
    </xf>
    <xf numFmtId="0" fontId="66" fillId="0" borderId="56" xfId="0" applyFont="1" applyFill="1" applyBorder="1" applyAlignment="1">
      <alignment horizontal="center" vertical="center"/>
    </xf>
    <xf numFmtId="0" fontId="66" fillId="0" borderId="40" xfId="0" applyFont="1" applyFill="1" applyBorder="1" applyAlignment="1">
      <alignment horizontal="center" vertical="center"/>
    </xf>
    <xf numFmtId="0" fontId="66" fillId="0" borderId="6" xfId="0" applyFont="1" applyFill="1" applyBorder="1" applyAlignment="1">
      <alignment horizontal="center" vertical="center"/>
    </xf>
    <xf numFmtId="0" fontId="66" fillId="0" borderId="8" xfId="0" applyFont="1" applyFill="1" applyBorder="1" applyAlignment="1">
      <alignment horizontal="center" vertical="center"/>
    </xf>
    <xf numFmtId="0" fontId="66" fillId="0" borderId="57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66" fillId="7" borderId="6" xfId="0" applyFont="1" applyFill="1" applyBorder="1" applyAlignment="1">
      <alignment horizontal="center" vertical="center"/>
    </xf>
    <xf numFmtId="0" fontId="66" fillId="7" borderId="8" xfId="0" applyFont="1" applyFill="1" applyBorder="1" applyAlignment="1">
      <alignment horizontal="center" vertical="center"/>
    </xf>
    <xf numFmtId="0" fontId="66" fillId="7" borderId="57" xfId="0" applyFont="1" applyFill="1" applyBorder="1" applyAlignment="1">
      <alignment horizontal="center" vertical="center"/>
    </xf>
    <xf numFmtId="0" fontId="66" fillId="4" borderId="6" xfId="0" applyFont="1" applyFill="1" applyBorder="1" applyAlignment="1">
      <alignment horizontal="center" vertical="center"/>
    </xf>
    <xf numFmtId="0" fontId="66" fillId="4" borderId="8" xfId="0" applyFont="1" applyFill="1" applyBorder="1" applyAlignment="1">
      <alignment horizontal="center" vertical="center"/>
    </xf>
    <xf numFmtId="0" fontId="66" fillId="4" borderId="57" xfId="0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4" fillId="0" borderId="5" xfId="0" applyFont="1" applyFill="1" applyBorder="1"/>
    <xf numFmtId="0" fontId="24" fillId="0" borderId="6" xfId="0" applyFont="1" applyFill="1" applyBorder="1"/>
    <xf numFmtId="0" fontId="24" fillId="0" borderId="8" xfId="0" applyFont="1" applyFill="1" applyBorder="1"/>
    <xf numFmtId="3" fontId="66" fillId="0" borderId="6" xfId="0" applyNumberFormat="1" applyFont="1" applyFill="1" applyBorder="1" applyAlignment="1">
      <alignment horizontal="center" vertical="center"/>
    </xf>
    <xf numFmtId="3" fontId="66" fillId="0" borderId="8" xfId="0" applyNumberFormat="1" applyFont="1" applyFill="1" applyBorder="1" applyAlignment="1">
      <alignment horizontal="center" vertical="center"/>
    </xf>
    <xf numFmtId="3" fontId="66" fillId="0" borderId="57" xfId="0" applyNumberFormat="1" applyFont="1" applyFill="1" applyBorder="1" applyAlignment="1">
      <alignment horizontal="center" vertical="center"/>
    </xf>
    <xf numFmtId="0" fontId="24" fillId="7" borderId="5" xfId="0" applyFont="1" applyFill="1" applyBorder="1"/>
    <xf numFmtId="0" fontId="24" fillId="7" borderId="6" xfId="0" applyFont="1" applyFill="1" applyBorder="1"/>
    <xf numFmtId="0" fontId="24" fillId="7" borderId="8" xfId="0" applyFont="1" applyFill="1" applyBorder="1"/>
    <xf numFmtId="0" fontId="24" fillId="7" borderId="57" xfId="0" applyFont="1" applyFill="1" applyBorder="1" applyAlignment="1">
      <alignment horizontal="center" vertical="center"/>
    </xf>
    <xf numFmtId="0" fontId="24" fillId="0" borderId="57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58" xfId="0" applyFont="1" applyFill="1" applyBorder="1" applyAlignment="1">
      <alignment horizontal="center" vertical="center"/>
    </xf>
    <xf numFmtId="0" fontId="24" fillId="0" borderId="59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4" fillId="0" borderId="25" xfId="0" applyFont="1" applyFill="1" applyBorder="1"/>
    <xf numFmtId="0" fontId="24" fillId="0" borderId="14" xfId="0" applyFont="1" applyFill="1" applyBorder="1"/>
    <xf numFmtId="0" fontId="24" fillId="0" borderId="58" xfId="0" applyFont="1" applyFill="1" applyBorder="1"/>
    <xf numFmtId="0" fontId="6" fillId="0" borderId="50" xfId="0" applyFont="1" applyFill="1" applyBorder="1"/>
    <xf numFmtId="0" fontId="25" fillId="0" borderId="49" xfId="0" applyFont="1" applyFill="1" applyBorder="1" applyAlignment="1">
      <alignment horizontal="center" vertical="center"/>
    </xf>
    <xf numFmtId="2" fontId="25" fillId="0" borderId="50" xfId="0" applyNumberFormat="1" applyFont="1" applyFill="1" applyBorder="1" applyAlignment="1">
      <alignment horizontal="center" vertical="center"/>
    </xf>
    <xf numFmtId="0" fontId="25" fillId="0" borderId="51" xfId="0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center" vertical="center"/>
    </xf>
    <xf numFmtId="0" fontId="66" fillId="0" borderId="4" xfId="0" applyFont="1" applyFill="1" applyBorder="1" applyAlignment="1">
      <alignment horizontal="center" vertical="center"/>
    </xf>
    <xf numFmtId="0" fontId="66" fillId="0" borderId="60" xfId="0" applyFont="1" applyFill="1" applyBorder="1" applyAlignment="1">
      <alignment horizontal="center" vertical="center"/>
    </xf>
    <xf numFmtId="0" fontId="24" fillId="0" borderId="1" xfId="0" applyFont="1" applyFill="1" applyBorder="1"/>
    <xf numFmtId="0" fontId="24" fillId="0" borderId="2" xfId="0" applyFont="1" applyFill="1" applyBorder="1"/>
    <xf numFmtId="0" fontId="24" fillId="0" borderId="4" xfId="0" applyFont="1" applyFill="1" applyBorder="1"/>
    <xf numFmtId="3" fontId="62" fillId="7" borderId="5" xfId="0" applyNumberFormat="1" applyFont="1" applyFill="1" applyBorder="1" applyAlignment="1">
      <alignment horizontal="center" vertical="center"/>
    </xf>
    <xf numFmtId="3" fontId="62" fillId="0" borderId="6" xfId="0" applyNumberFormat="1" applyFont="1" applyFill="1" applyBorder="1" applyAlignment="1">
      <alignment horizontal="center" vertical="center"/>
    </xf>
    <xf numFmtId="0" fontId="24" fillId="4" borderId="5" xfId="0" applyFont="1" applyFill="1" applyBorder="1"/>
    <xf numFmtId="0" fontId="24" fillId="4" borderId="6" xfId="0" applyFont="1" applyFill="1" applyBorder="1"/>
    <xf numFmtId="0" fontId="24" fillId="4" borderId="8" xfId="0" applyFont="1" applyFill="1" applyBorder="1"/>
    <xf numFmtId="3" fontId="62" fillId="7" borderId="6" xfId="0" applyNumberFormat="1" applyFont="1" applyFill="1" applyBorder="1" applyAlignment="1">
      <alignment horizontal="center" vertical="center"/>
    </xf>
    <xf numFmtId="0" fontId="24" fillId="0" borderId="61" xfId="0" applyFont="1" applyFill="1" applyBorder="1" applyAlignment="1">
      <alignment horizontal="center" vertical="center"/>
    </xf>
    <xf numFmtId="0" fontId="24" fillId="0" borderId="9" xfId="0" applyFont="1" applyFill="1" applyBorder="1"/>
    <xf numFmtId="0" fontId="24" fillId="0" borderId="10" xfId="0" applyFont="1" applyFill="1" applyBorder="1"/>
    <xf numFmtId="0" fontId="24" fillId="0" borderId="12" xfId="0" applyFont="1" applyFill="1" applyBorder="1"/>
    <xf numFmtId="0" fontId="23" fillId="0" borderId="0" xfId="0" applyFont="1" applyFill="1" applyBorder="1" applyAlignment="1">
      <alignment horizontal="center" vertical="top" wrapText="1"/>
    </xf>
    <xf numFmtId="0" fontId="68" fillId="0" borderId="14" xfId="0" applyFont="1" applyBorder="1" applyAlignment="1">
      <alignment horizontal="center" vertical="center"/>
    </xf>
    <xf numFmtId="0" fontId="7" fillId="0" borderId="67" xfId="0" applyFont="1" applyBorder="1" applyAlignment="1">
      <alignment horizontal="left" vertical="top" wrapText="1"/>
    </xf>
    <xf numFmtId="3" fontId="62" fillId="7" borderId="1" xfId="0" applyNumberFormat="1" applyFont="1" applyFill="1" applyBorder="1" applyAlignment="1">
      <alignment horizontal="center" vertical="center"/>
    </xf>
    <xf numFmtId="3" fontId="62" fillId="7" borderId="2" xfId="0" applyNumberFormat="1" applyFont="1" applyFill="1" applyBorder="1" applyAlignment="1">
      <alignment horizontal="center" vertical="center"/>
    </xf>
    <xf numFmtId="3" fontId="62" fillId="0" borderId="2" xfId="0" applyNumberFormat="1" applyFont="1" applyFill="1" applyBorder="1" applyAlignment="1">
      <alignment horizontal="center" vertical="center"/>
    </xf>
    <xf numFmtId="1" fontId="62" fillId="0" borderId="2" xfId="0" applyNumberFormat="1" applyFont="1" applyFill="1" applyBorder="1" applyAlignment="1">
      <alignment horizontal="center" vertical="center"/>
    </xf>
    <xf numFmtId="1" fontId="62" fillId="7" borderId="2" xfId="0" applyNumberFormat="1" applyFont="1" applyFill="1" applyBorder="1" applyAlignment="1">
      <alignment horizontal="center" vertical="center"/>
    </xf>
    <xf numFmtId="1" fontId="69" fillId="7" borderId="4" xfId="0" applyNumberFormat="1" applyFont="1" applyFill="1" applyBorder="1" applyAlignment="1">
      <alignment horizontal="center" vertical="center"/>
    </xf>
    <xf numFmtId="0" fontId="63" fillId="0" borderId="68" xfId="0" applyFont="1" applyFill="1" applyBorder="1"/>
    <xf numFmtId="0" fontId="7" fillId="0" borderId="45" xfId="0" applyFont="1" applyBorder="1" applyAlignment="1">
      <alignment horizontal="left" vertical="top" wrapText="1"/>
    </xf>
    <xf numFmtId="1" fontId="62" fillId="0" borderId="6" xfId="0" applyNumberFormat="1" applyFont="1" applyFill="1" applyBorder="1" applyAlignment="1">
      <alignment horizontal="center" vertical="center"/>
    </xf>
    <xf numFmtId="1" fontId="62" fillId="7" borderId="6" xfId="0" applyNumberFormat="1" applyFont="1" applyFill="1" applyBorder="1" applyAlignment="1">
      <alignment horizontal="center" vertical="center"/>
    </xf>
    <xf numFmtId="1" fontId="69" fillId="7" borderId="8" xfId="0" applyNumberFormat="1" applyFont="1" applyFill="1" applyBorder="1" applyAlignment="1">
      <alignment horizontal="center" vertical="center"/>
    </xf>
    <xf numFmtId="0" fontId="63" fillId="0" borderId="16" xfId="0" applyFont="1" applyFill="1" applyBorder="1"/>
    <xf numFmtId="0" fontId="63" fillId="7" borderId="16" xfId="0" applyFont="1" applyFill="1" applyBorder="1"/>
    <xf numFmtId="0" fontId="7" fillId="0" borderId="47" xfId="0" applyFont="1" applyBorder="1" applyAlignment="1">
      <alignment horizontal="left" vertical="top" wrapText="1"/>
    </xf>
    <xf numFmtId="3" fontId="62" fillId="7" borderId="9" xfId="0" applyNumberFormat="1" applyFont="1" applyFill="1" applyBorder="1" applyAlignment="1">
      <alignment horizontal="center" vertical="center"/>
    </xf>
    <xf numFmtId="3" fontId="62" fillId="7" borderId="10" xfId="0" applyNumberFormat="1" applyFont="1" applyFill="1" applyBorder="1" applyAlignment="1">
      <alignment horizontal="center" vertical="center"/>
    </xf>
    <xf numFmtId="3" fontId="62" fillId="0" borderId="10" xfId="0" applyNumberFormat="1" applyFont="1" applyFill="1" applyBorder="1" applyAlignment="1">
      <alignment horizontal="center" vertical="center"/>
    </xf>
    <xf numFmtId="1" fontId="62" fillId="0" borderId="10" xfId="0" applyNumberFormat="1" applyFont="1" applyFill="1" applyBorder="1" applyAlignment="1">
      <alignment horizontal="center" vertical="center"/>
    </xf>
    <xf numFmtId="1" fontId="62" fillId="7" borderId="10" xfId="0" applyNumberFormat="1" applyFont="1" applyFill="1" applyBorder="1" applyAlignment="1">
      <alignment horizontal="center" vertical="center"/>
    </xf>
    <xf numFmtId="1" fontId="69" fillId="7" borderId="58" xfId="0" applyNumberFormat="1" applyFont="1" applyFill="1" applyBorder="1" applyAlignment="1">
      <alignment horizontal="center" vertical="center"/>
    </xf>
    <xf numFmtId="0" fontId="63" fillId="7" borderId="37" xfId="0" applyFont="1" applyFill="1" applyBorder="1"/>
    <xf numFmtId="0" fontId="6" fillId="0" borderId="51" xfId="0" applyFont="1" applyFill="1" applyBorder="1" applyAlignment="1">
      <alignment horizontal="center" vertical="center" wrapText="1"/>
    </xf>
    <xf numFmtId="3" fontId="70" fillId="34" borderId="23" xfId="0" applyNumberFormat="1" applyFont="1" applyFill="1" applyBorder="1" applyAlignment="1">
      <alignment horizontal="center" vertical="center"/>
    </xf>
    <xf numFmtId="3" fontId="70" fillId="34" borderId="69" xfId="0" applyNumberFormat="1" applyFont="1" applyFill="1" applyBorder="1" applyAlignment="1">
      <alignment horizontal="center" vertical="center"/>
    </xf>
    <xf numFmtId="3" fontId="70" fillId="34" borderId="70" xfId="0" applyNumberFormat="1" applyFont="1" applyFill="1" applyBorder="1" applyAlignment="1">
      <alignment horizontal="center" vertical="center"/>
    </xf>
    <xf numFmtId="3" fontId="70" fillId="34" borderId="49" xfId="0" applyNumberFormat="1" applyFont="1" applyFill="1" applyBorder="1" applyAlignment="1">
      <alignment horizontal="center" vertical="center"/>
    </xf>
    <xf numFmtId="3" fontId="70" fillId="34" borderId="53" xfId="0" applyNumberFormat="1" applyFont="1" applyFill="1" applyBorder="1" applyAlignment="1">
      <alignment horizontal="center" vertical="center"/>
    </xf>
    <xf numFmtId="3" fontId="70" fillId="34" borderId="55" xfId="0" applyNumberFormat="1" applyFont="1" applyFill="1" applyBorder="1" applyAlignment="1">
      <alignment horizontal="center" vertical="center"/>
    </xf>
    <xf numFmtId="3" fontId="70" fillId="34" borderId="71" xfId="0" applyNumberFormat="1" applyFont="1" applyFill="1" applyBorder="1" applyAlignment="1">
      <alignment horizontal="center" vertical="center"/>
    </xf>
    <xf numFmtId="3" fontId="69" fillId="7" borderId="1" xfId="0" applyNumberFormat="1" applyFont="1" applyFill="1" applyBorder="1" applyAlignment="1">
      <alignment horizontal="center" vertical="center"/>
    </xf>
    <xf numFmtId="3" fontId="69" fillId="7" borderId="2" xfId="0" applyNumberFormat="1" applyFont="1" applyFill="1" applyBorder="1" applyAlignment="1">
      <alignment horizontal="center" vertical="center"/>
    </xf>
    <xf numFmtId="1" fontId="69" fillId="7" borderId="2" xfId="0" applyNumberFormat="1" applyFont="1" applyFill="1" applyBorder="1" applyAlignment="1">
      <alignment horizontal="center" vertical="center"/>
    </xf>
    <xf numFmtId="0" fontId="0" fillId="7" borderId="4" xfId="0" applyFill="1" applyBorder="1"/>
    <xf numFmtId="3" fontId="69" fillId="7" borderId="5" xfId="0" applyNumberFormat="1" applyFont="1" applyFill="1" applyBorder="1" applyAlignment="1">
      <alignment horizontal="center" vertical="center"/>
    </xf>
    <xf numFmtId="3" fontId="69" fillId="7" borderId="6" xfId="0" applyNumberFormat="1" applyFont="1" applyFill="1" applyBorder="1" applyAlignment="1">
      <alignment horizontal="center" vertical="center"/>
    </xf>
    <xf numFmtId="1" fontId="69" fillId="7" borderId="6" xfId="0" applyNumberFormat="1" applyFont="1" applyFill="1" applyBorder="1" applyAlignment="1">
      <alignment horizontal="center" vertical="center"/>
    </xf>
    <xf numFmtId="0" fontId="0" fillId="7" borderId="8" xfId="0" applyFill="1" applyBorder="1"/>
    <xf numFmtId="3" fontId="69" fillId="7" borderId="9" xfId="0" applyNumberFormat="1" applyFont="1" applyFill="1" applyBorder="1" applyAlignment="1">
      <alignment horizontal="center" vertical="center"/>
    </xf>
    <xf numFmtId="3" fontId="69" fillId="7" borderId="10" xfId="0" applyNumberFormat="1" applyFont="1" applyFill="1" applyBorder="1" applyAlignment="1">
      <alignment horizontal="center" vertical="center"/>
    </xf>
    <xf numFmtId="1" fontId="69" fillId="7" borderId="10" xfId="0" applyNumberFormat="1" applyFont="1" applyFill="1" applyBorder="1" applyAlignment="1">
      <alignment horizontal="center" vertical="center"/>
    </xf>
    <xf numFmtId="0" fontId="0" fillId="7" borderId="12" xfId="0" applyFill="1" applyBorder="1"/>
    <xf numFmtId="3" fontId="70" fillId="34" borderId="11" xfId="0" applyNumberFormat="1" applyFont="1" applyFill="1" applyBorder="1" applyAlignment="1">
      <alignment horizontal="center" vertical="center"/>
    </xf>
    <xf numFmtId="3" fontId="70" fillId="34" borderId="72" xfId="0" applyNumberFormat="1" applyFont="1" applyFill="1" applyBorder="1" applyAlignment="1">
      <alignment horizontal="center" vertical="center"/>
    </xf>
    <xf numFmtId="3" fontId="69" fillId="0" borderId="1" xfId="0" applyNumberFormat="1" applyFont="1" applyFill="1" applyBorder="1" applyAlignment="1">
      <alignment horizontal="center" vertical="center"/>
    </xf>
    <xf numFmtId="3" fontId="69" fillId="0" borderId="2" xfId="0" applyNumberFormat="1" applyFont="1" applyFill="1" applyBorder="1" applyAlignment="1">
      <alignment horizontal="center" vertical="center"/>
    </xf>
    <xf numFmtId="3" fontId="69" fillId="0" borderId="4" xfId="0" applyNumberFormat="1" applyFont="1" applyFill="1" applyBorder="1" applyAlignment="1">
      <alignment horizontal="center" vertical="center"/>
    </xf>
    <xf numFmtId="3" fontId="69" fillId="0" borderId="5" xfId="0" applyNumberFormat="1" applyFont="1" applyFill="1" applyBorder="1" applyAlignment="1">
      <alignment horizontal="center" vertical="center"/>
    </xf>
    <xf numFmtId="3" fontId="69" fillId="0" borderId="6" xfId="0" applyNumberFormat="1" applyFont="1" applyFill="1" applyBorder="1" applyAlignment="1">
      <alignment horizontal="center" vertical="center"/>
    </xf>
    <xf numFmtId="3" fontId="69" fillId="0" borderId="8" xfId="0" applyNumberFormat="1" applyFont="1" applyFill="1" applyBorder="1" applyAlignment="1">
      <alignment horizontal="center" vertical="center"/>
    </xf>
    <xf numFmtId="3" fontId="69" fillId="0" borderId="9" xfId="0" applyNumberFormat="1" applyFont="1" applyFill="1" applyBorder="1" applyAlignment="1">
      <alignment horizontal="center" vertical="center"/>
    </xf>
    <xf numFmtId="3" fontId="69" fillId="0" borderId="10" xfId="0" applyNumberFormat="1" applyFont="1" applyFill="1" applyBorder="1" applyAlignment="1">
      <alignment horizontal="center" vertical="center"/>
    </xf>
    <xf numFmtId="3" fontId="69" fillId="0" borderId="12" xfId="0" applyNumberFormat="1" applyFont="1" applyFill="1" applyBorder="1" applyAlignment="1">
      <alignment horizontal="center" vertical="center"/>
    </xf>
    <xf numFmtId="0" fontId="61" fillId="34" borderId="51" xfId="0" applyFont="1" applyFill="1" applyBorder="1" applyAlignment="1">
      <alignment vertical="center" wrapText="1"/>
    </xf>
    <xf numFmtId="3" fontId="70" fillId="34" borderId="21" xfId="0" applyNumberFormat="1" applyFont="1" applyFill="1" applyBorder="1" applyAlignment="1">
      <alignment horizontal="center" vertical="center"/>
    </xf>
    <xf numFmtId="3" fontId="70" fillId="34" borderId="64" xfId="0" applyNumberFormat="1" applyFont="1" applyFill="1" applyBorder="1" applyAlignment="1">
      <alignment horizontal="center" vertical="center"/>
    </xf>
    <xf numFmtId="3" fontId="70" fillId="34" borderId="73" xfId="0" applyNumberFormat="1" applyFont="1" applyFill="1" applyBorder="1" applyAlignment="1">
      <alignment horizontal="center" vertical="center"/>
    </xf>
    <xf numFmtId="0" fontId="29" fillId="34" borderId="44" xfId="275" applyFont="1" applyFill="1" applyBorder="1" applyAlignment="1">
      <alignment horizontal="center"/>
    </xf>
    <xf numFmtId="0" fontId="71" fillId="34" borderId="6" xfId="0" applyFont="1" applyFill="1" applyBorder="1" applyAlignment="1">
      <alignment horizontal="center" vertical="center"/>
    </xf>
    <xf numFmtId="0" fontId="26" fillId="34" borderId="46" xfId="275" applyFont="1" applyFill="1" applyBorder="1" applyAlignment="1">
      <alignment horizontal="center"/>
    </xf>
    <xf numFmtId="3" fontId="72" fillId="34" borderId="6" xfId="0" applyNumberFormat="1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/>
    </xf>
    <xf numFmtId="0" fontId="8" fillId="5" borderId="17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5" fontId="23" fillId="0" borderId="0" xfId="8" applyFont="1" applyFill="1" applyAlignment="1">
      <alignment horizontal="center" wrapText="1"/>
    </xf>
    <xf numFmtId="0" fontId="18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63" fillId="0" borderId="6" xfId="0" applyFont="1" applyFill="1" applyBorder="1" applyAlignment="1">
      <alignment horizontal="center" vertical="center" wrapText="1"/>
    </xf>
    <xf numFmtId="0" fontId="63" fillId="0" borderId="16" xfId="0" applyFont="1" applyFill="1" applyBorder="1" applyAlignment="1">
      <alignment horizontal="center" vertical="center" wrapText="1"/>
    </xf>
    <xf numFmtId="0" fontId="63" fillId="0" borderId="4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4" fillId="0" borderId="35" xfId="0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10" xfId="0" applyFont="1" applyFill="1" applyBorder="1" applyAlignment="1">
      <alignment horizontal="center" vertical="center" wrapText="1"/>
    </xf>
    <xf numFmtId="0" fontId="68" fillId="0" borderId="14" xfId="0" applyFont="1" applyBorder="1" applyAlignment="1">
      <alignment horizontal="center" vertical="center" textRotation="90" wrapText="1"/>
    </xf>
    <xf numFmtId="0" fontId="68" fillId="0" borderId="7" xfId="0" applyFont="1" applyBorder="1" applyAlignment="1">
      <alignment horizontal="center" vertical="center" textRotation="90" wrapText="1"/>
    </xf>
    <xf numFmtId="0" fontId="68" fillId="0" borderId="14" xfId="0" applyFont="1" applyFill="1" applyBorder="1" applyAlignment="1">
      <alignment horizontal="center" vertical="center" textRotation="90" wrapText="1"/>
    </xf>
    <xf numFmtId="0" fontId="68" fillId="0" borderId="7" xfId="0" applyFont="1" applyFill="1" applyBorder="1" applyAlignment="1">
      <alignment horizontal="center" vertical="center" textRotation="90" wrapText="1"/>
    </xf>
    <xf numFmtId="0" fontId="68" fillId="0" borderId="58" xfId="0" applyFont="1" applyFill="1" applyBorder="1" applyAlignment="1">
      <alignment horizontal="center" vertical="center" textRotation="90" wrapText="1"/>
    </xf>
    <xf numFmtId="0" fontId="68" fillId="0" borderId="66" xfId="0" applyFont="1" applyFill="1" applyBorder="1" applyAlignment="1">
      <alignment horizontal="center" vertical="center" textRotation="90" wrapText="1"/>
    </xf>
    <xf numFmtId="0" fontId="68" fillId="0" borderId="35" xfId="0" applyFont="1" applyBorder="1" applyAlignment="1">
      <alignment horizontal="center" vertical="center" wrapText="1"/>
    </xf>
    <xf numFmtId="0" fontId="68" fillId="0" borderId="38" xfId="0" applyFont="1" applyBorder="1" applyAlignment="1">
      <alignment horizontal="center" vertical="center" wrapText="1"/>
    </xf>
    <xf numFmtId="0" fontId="68" fillId="0" borderId="39" xfId="0" applyFont="1" applyBorder="1" applyAlignment="1">
      <alignment horizontal="center" vertical="center" wrapText="1"/>
    </xf>
    <xf numFmtId="0" fontId="68" fillId="0" borderId="36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68" fillId="0" borderId="64" xfId="0" applyFont="1" applyBorder="1" applyAlignment="1">
      <alignment horizontal="center" vertical="center" wrapText="1"/>
    </xf>
    <xf numFmtId="0" fontId="68" fillId="0" borderId="15" xfId="0" applyFont="1" applyBorder="1" applyAlignment="1">
      <alignment horizontal="center" vertical="center" wrapText="1"/>
    </xf>
    <xf numFmtId="0" fontId="68" fillId="0" borderId="40" xfId="0" applyFont="1" applyBorder="1" applyAlignment="1">
      <alignment horizontal="center" vertical="center" wrapText="1"/>
    </xf>
    <xf numFmtId="0" fontId="68" fillId="0" borderId="22" xfId="0" applyFont="1" applyBorder="1" applyAlignment="1">
      <alignment horizontal="center" vertical="center" wrapText="1"/>
    </xf>
    <xf numFmtId="0" fontId="68" fillId="0" borderId="16" xfId="0" applyFont="1" applyBorder="1" applyAlignment="1">
      <alignment horizontal="center" vertical="center" wrapText="1"/>
    </xf>
    <xf numFmtId="0" fontId="68" fillId="0" borderId="57" xfId="0" applyFont="1" applyBorder="1" applyAlignment="1">
      <alignment horizontal="center" vertical="center" wrapText="1"/>
    </xf>
    <xf numFmtId="0" fontId="68" fillId="0" borderId="17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left" vertical="top" wrapText="1"/>
    </xf>
    <xf numFmtId="0" fontId="24" fillId="0" borderId="48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4" fillId="0" borderId="65" xfId="0" applyFont="1" applyBorder="1" applyAlignment="1">
      <alignment horizontal="center" vertical="center" wrapText="1"/>
    </xf>
    <xf numFmtId="0" fontId="68" fillId="0" borderId="6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center" wrapText="1"/>
    </xf>
    <xf numFmtId="0" fontId="68" fillId="0" borderId="6" xfId="0" applyFont="1" applyBorder="1" applyAlignment="1">
      <alignment horizontal="center" vertical="center" wrapText="1"/>
    </xf>
    <xf numFmtId="0" fontId="68" fillId="0" borderId="4" xfId="0" applyFont="1" applyBorder="1" applyAlignment="1">
      <alignment horizontal="center" vertical="center" wrapText="1"/>
    </xf>
    <xf numFmtId="0" fontId="68" fillId="0" borderId="8" xfId="0" applyFont="1" applyBorder="1" applyAlignment="1">
      <alignment horizontal="center" vertical="center" wrapText="1"/>
    </xf>
    <xf numFmtId="0" fontId="68" fillId="0" borderId="20" xfId="0" applyFont="1" applyBorder="1" applyAlignment="1">
      <alignment horizontal="center" vertical="center" textRotation="90" wrapText="1"/>
    </xf>
    <xf numFmtId="0" fontId="68" fillId="0" borderId="64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6" fillId="0" borderId="8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73" fillId="0" borderId="0" xfId="0" applyFont="1" applyAlignment="1">
      <alignment horizontal="right" vertical="top" wrapText="1"/>
    </xf>
  </cellXfs>
  <cellStyles count="460"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20% - Акцент1 2" xfId="17"/>
    <cellStyle name="20% - Акцент1 3" xfId="18"/>
    <cellStyle name="20% - Акцент2 2" xfId="19"/>
    <cellStyle name="20% - Акцент2 3" xfId="20"/>
    <cellStyle name="20% - Акцент3 2" xfId="21"/>
    <cellStyle name="20% - Акцент3 3" xfId="22"/>
    <cellStyle name="20% - Акцент4 2" xfId="23"/>
    <cellStyle name="20% - Акцент4 3" xfId="24"/>
    <cellStyle name="20% - Акцент5 2" xfId="25"/>
    <cellStyle name="20% - Акцент5 3" xfId="26"/>
    <cellStyle name="20% - Акцент6 2" xfId="27"/>
    <cellStyle name="20% - Акцент6 3" xfId="28"/>
    <cellStyle name="40% - Accent1" xfId="29"/>
    <cellStyle name="40% - Accent2" xfId="30"/>
    <cellStyle name="40% - Accent3" xfId="31"/>
    <cellStyle name="40% - Accent4" xfId="32"/>
    <cellStyle name="40% - Accent5" xfId="33"/>
    <cellStyle name="40% - Accent6" xfId="34"/>
    <cellStyle name="40% - Акцент1 2" xfId="35"/>
    <cellStyle name="40% - Акцент1 3" xfId="36"/>
    <cellStyle name="40% - Акцент2 2" xfId="37"/>
    <cellStyle name="40% - Акцент2 3" xfId="38"/>
    <cellStyle name="40% - Акцент3 2" xfId="39"/>
    <cellStyle name="40% - Акцент3 3" xfId="40"/>
    <cellStyle name="40% - Акцент4 2" xfId="41"/>
    <cellStyle name="40% - Акцент4 3" xfId="42"/>
    <cellStyle name="40% - Акцент5 2" xfId="43"/>
    <cellStyle name="40% - Акцент5 3" xfId="44"/>
    <cellStyle name="40% - Акцент6 2" xfId="45"/>
    <cellStyle name="40% - Акцент6 3" xfId="46"/>
    <cellStyle name="60% - Accent1" xfId="47"/>
    <cellStyle name="60% - Accent2" xfId="48"/>
    <cellStyle name="60% - Accent3" xfId="49"/>
    <cellStyle name="60% - Accent4" xfId="50"/>
    <cellStyle name="60% - Accent5" xfId="51"/>
    <cellStyle name="60% - Accent6" xfId="52"/>
    <cellStyle name="60% - Акцент1 2" xfId="53"/>
    <cellStyle name="60% - Акцент1 3" xfId="54"/>
    <cellStyle name="60% - Акцент2 2" xfId="55"/>
    <cellStyle name="60% - Акцент2 3" xfId="56"/>
    <cellStyle name="60% - Акцент3 2" xfId="57"/>
    <cellStyle name="60% - Акцент3 3" xfId="58"/>
    <cellStyle name="60% - Акцент4 2" xfId="59"/>
    <cellStyle name="60% - Акцент4 3" xfId="60"/>
    <cellStyle name="60% - Акцент5 2" xfId="61"/>
    <cellStyle name="60% - Акцент5 3" xfId="62"/>
    <cellStyle name="60% - Акцент6 2" xfId="63"/>
    <cellStyle name="60% - Акцент6 3" xfId="64"/>
    <cellStyle name="Accent1" xfId="65"/>
    <cellStyle name="Accent2" xfId="66"/>
    <cellStyle name="Accent3" xfId="67"/>
    <cellStyle name="Accent4" xfId="68"/>
    <cellStyle name="Accent5" xfId="69"/>
    <cellStyle name="Accent6" xfId="70"/>
    <cellStyle name="Bad" xfId="71"/>
    <cellStyle name="Calculation" xfId="72"/>
    <cellStyle name="Check Cell" xfId="73"/>
    <cellStyle name="Excel Built-in Normal" xfId="1"/>
    <cellStyle name="Excel Built-in Normal 2" xfId="2"/>
    <cellStyle name="Excel Built-in Normal 2 2" xfId="74"/>
    <cellStyle name="Excel Built-in Normal 2 3" xfId="75"/>
    <cellStyle name="Explanatory Text" xfId="76"/>
    <cellStyle name="Good" xfId="77"/>
    <cellStyle name="Heading" xfId="78"/>
    <cellStyle name="Heading 1" xfId="79"/>
    <cellStyle name="Heading 2" xfId="80"/>
    <cellStyle name="Heading 3" xfId="81"/>
    <cellStyle name="Heading 4" xfId="82"/>
    <cellStyle name="Heading1" xfId="83"/>
    <cellStyle name="Input" xfId="84"/>
    <cellStyle name="Linked Cell" xfId="85"/>
    <cellStyle name="Neutral" xfId="86"/>
    <cellStyle name="Normal_Sheet1" xfId="87"/>
    <cellStyle name="Note" xfId="88"/>
    <cellStyle name="Output" xfId="89"/>
    <cellStyle name="Result" xfId="90"/>
    <cellStyle name="Result2" xfId="91"/>
    <cellStyle name="Title" xfId="92"/>
    <cellStyle name="Total" xfId="93"/>
    <cellStyle name="Warning Text" xfId="94"/>
    <cellStyle name="Акцент1 2" xfId="95"/>
    <cellStyle name="Акцент1 3" xfId="96"/>
    <cellStyle name="Акцент2 2" xfId="97"/>
    <cellStyle name="Акцент2 3" xfId="98"/>
    <cellStyle name="Акцент3 2" xfId="99"/>
    <cellStyle name="Акцент3 3" xfId="100"/>
    <cellStyle name="Акцент4 2" xfId="101"/>
    <cellStyle name="Акцент4 3" xfId="102"/>
    <cellStyle name="Акцент5 2" xfId="103"/>
    <cellStyle name="Акцент5 3" xfId="104"/>
    <cellStyle name="Акцент6 2" xfId="105"/>
    <cellStyle name="Акцент6 3" xfId="106"/>
    <cellStyle name="Ввод  2" xfId="107"/>
    <cellStyle name="Ввод  3" xfId="108"/>
    <cellStyle name="Вывод 2" xfId="109"/>
    <cellStyle name="Вывод 3" xfId="110"/>
    <cellStyle name="Вычисление 2" xfId="111"/>
    <cellStyle name="Вычисление 3" xfId="112"/>
    <cellStyle name="Денежный 2" xfId="3"/>
    <cellStyle name="Денежный 3" xfId="8"/>
    <cellStyle name="Заголовок 1 2" xfId="113"/>
    <cellStyle name="Заголовок 1 3" xfId="114"/>
    <cellStyle name="Заголовок 2 2" xfId="115"/>
    <cellStyle name="Заголовок 2 3" xfId="116"/>
    <cellStyle name="Заголовок 3 2" xfId="117"/>
    <cellStyle name="Заголовок 3 3" xfId="118"/>
    <cellStyle name="Заголовок 4 2" xfId="119"/>
    <cellStyle name="Заголовок 4 3" xfId="120"/>
    <cellStyle name="Итог 2" xfId="121"/>
    <cellStyle name="Итог 3" xfId="122"/>
    <cellStyle name="Контрольная ячейка 2" xfId="123"/>
    <cellStyle name="Контрольная ячейка 3" xfId="124"/>
    <cellStyle name="Название 2" xfId="125"/>
    <cellStyle name="Название 3" xfId="126"/>
    <cellStyle name="Нейтральный 2" xfId="10"/>
    <cellStyle name="Нейтральный 3" xfId="127"/>
    <cellStyle name="Обычный" xfId="0" builtinId="0"/>
    <cellStyle name="Обычный 10" xfId="128"/>
    <cellStyle name="Обычный 10 2" xfId="129"/>
    <cellStyle name="Обычный 10 2 2" xfId="130"/>
    <cellStyle name="Обычный 10 2 2 2" xfId="131"/>
    <cellStyle name="Обычный 10 2 3" xfId="132"/>
    <cellStyle name="Обычный 10 3" xfId="133"/>
    <cellStyle name="Обычный 10 3 2" xfId="134"/>
    <cellStyle name="Обычный 10 4" xfId="135"/>
    <cellStyle name="Обычный 11" xfId="136"/>
    <cellStyle name="Обычный 12" xfId="137"/>
    <cellStyle name="Обычный 12 2" xfId="138"/>
    <cellStyle name="Обычный 12 2 2" xfId="139"/>
    <cellStyle name="Обычный 12 3" xfId="140"/>
    <cellStyle name="Обычный 13" xfId="141"/>
    <cellStyle name="Обычный 2" xfId="4"/>
    <cellStyle name="Обычный 2 10" xfId="142"/>
    <cellStyle name="Обычный 2 10 2" xfId="143"/>
    <cellStyle name="Обычный 2 11" xfId="144"/>
    <cellStyle name="Обычный 2 11 2" xfId="145"/>
    <cellStyle name="Обычный 2 12" xfId="146"/>
    <cellStyle name="Обычный 2 12 2" xfId="147"/>
    <cellStyle name="Обычный 2 13" xfId="148"/>
    <cellStyle name="Обычный 2 14" xfId="149"/>
    <cellStyle name="Обычный 2 15" xfId="150"/>
    <cellStyle name="Обычный 2 16" xfId="151"/>
    <cellStyle name="Обычный 2 17" xfId="152"/>
    <cellStyle name="Обычный 2 2" xfId="153"/>
    <cellStyle name="Обычный 2 2 10" xfId="154"/>
    <cellStyle name="Обычный 2 2 11" xfId="155"/>
    <cellStyle name="Обычный 2 2 12" xfId="156"/>
    <cellStyle name="Обычный 2 2 2" xfId="157"/>
    <cellStyle name="Обычный 2 2 2 2" xfId="158"/>
    <cellStyle name="Обычный 2 2 2 2 2" xfId="159"/>
    <cellStyle name="Обычный 2 2 2 2 2 2" xfId="160"/>
    <cellStyle name="Обычный 2 2 2 2 2 2 2" xfId="161"/>
    <cellStyle name="Обычный 2 2 2 2 2 3" xfId="162"/>
    <cellStyle name="Обычный 2 2 2 2 3" xfId="163"/>
    <cellStyle name="Обычный 2 2 2 2 3 2" xfId="164"/>
    <cellStyle name="Обычный 2 2 2 2 4" xfId="165"/>
    <cellStyle name="Обычный 2 2 2 3" xfId="166"/>
    <cellStyle name="Обычный 2 2 2 3 2" xfId="167"/>
    <cellStyle name="Обычный 2 2 2 3 2 2" xfId="168"/>
    <cellStyle name="Обычный 2 2 2 3 3" xfId="169"/>
    <cellStyle name="Обычный 2 2 2 4" xfId="170"/>
    <cellStyle name="Обычный 2 2 2 4 2" xfId="171"/>
    <cellStyle name="Обычный 2 2 2 5" xfId="172"/>
    <cellStyle name="Обычный 2 2 2 6" xfId="173"/>
    <cellStyle name="Обычный 2 2 3" xfId="174"/>
    <cellStyle name="Обычный 2 2 3 2" xfId="175"/>
    <cellStyle name="Обычный 2 2 3 2 2" xfId="176"/>
    <cellStyle name="Обычный 2 2 3 2 2 2" xfId="177"/>
    <cellStyle name="Обычный 2 2 3 2 3" xfId="178"/>
    <cellStyle name="Обычный 2 2 3 3" xfId="179"/>
    <cellStyle name="Обычный 2 2 3 3 2" xfId="180"/>
    <cellStyle name="Обычный 2 2 3 4" xfId="181"/>
    <cellStyle name="Обычный 2 2 4" xfId="182"/>
    <cellStyle name="Обычный 2 2 4 2" xfId="183"/>
    <cellStyle name="Обычный 2 2 4 2 2" xfId="184"/>
    <cellStyle name="Обычный 2 2 4 2 2 2" xfId="185"/>
    <cellStyle name="Обычный 2 2 4 2 3" xfId="186"/>
    <cellStyle name="Обычный 2 2 4 3" xfId="187"/>
    <cellStyle name="Обычный 2 2 4 3 2" xfId="188"/>
    <cellStyle name="Обычный 2 2 4 4" xfId="189"/>
    <cellStyle name="Обычный 2 2 5" xfId="190"/>
    <cellStyle name="Обычный 2 2 5 2" xfId="191"/>
    <cellStyle name="Обычный 2 2 5 2 2" xfId="192"/>
    <cellStyle name="Обычный 2 2 5 2 2 2" xfId="193"/>
    <cellStyle name="Обычный 2 2 5 2 3" xfId="194"/>
    <cellStyle name="Обычный 2 2 5 3" xfId="195"/>
    <cellStyle name="Обычный 2 2 5 3 2" xfId="196"/>
    <cellStyle name="Обычный 2 2 5 4" xfId="197"/>
    <cellStyle name="Обычный 2 2 6" xfId="198"/>
    <cellStyle name="Обычный 2 2 6 2" xfId="199"/>
    <cellStyle name="Обычный 2 2 6 2 2" xfId="200"/>
    <cellStyle name="Обычный 2 2 6 3" xfId="201"/>
    <cellStyle name="Обычный 2 2 7" xfId="202"/>
    <cellStyle name="Обычный 2 2 7 2" xfId="203"/>
    <cellStyle name="Обычный 2 2 7 2 2" xfId="204"/>
    <cellStyle name="Обычный 2 2 7 3" xfId="205"/>
    <cellStyle name="Обычный 2 2 8" xfId="206"/>
    <cellStyle name="Обычный 2 2 8 2" xfId="207"/>
    <cellStyle name="Обычный 2 2 9" xfId="208"/>
    <cellStyle name="Обычный 2 2 9 2" xfId="209"/>
    <cellStyle name="Обычный 2 3" xfId="210"/>
    <cellStyle name="Обычный 2 3 2" xfId="211"/>
    <cellStyle name="Обычный 2 3 2 2" xfId="212"/>
    <cellStyle name="Обычный 2 3 2 2 2" xfId="213"/>
    <cellStyle name="Обычный 2 3 2 3" xfId="214"/>
    <cellStyle name="Обычный 2 3 2 3 2" xfId="215"/>
    <cellStyle name="Обычный 2 3 2 4" xfId="216"/>
    <cellStyle name="Обычный 2 3 3" xfId="217"/>
    <cellStyle name="Обычный 2 3 3 2" xfId="218"/>
    <cellStyle name="Обычный 2 3 3 2 2" xfId="219"/>
    <cellStyle name="Обычный 2 3 3 3" xfId="220"/>
    <cellStyle name="Обычный 2 3 4" xfId="221"/>
    <cellStyle name="Обычный 2 3 4 2" xfId="222"/>
    <cellStyle name="Обычный 2 3 5" xfId="223"/>
    <cellStyle name="Обычный 2 4" xfId="224"/>
    <cellStyle name="Обычный 2 4 2" xfId="225"/>
    <cellStyle name="Обычный 2 4 2 2" xfId="226"/>
    <cellStyle name="Обычный 2 4 2 2 2" xfId="227"/>
    <cellStyle name="Обычный 2 4 2 3" xfId="228"/>
    <cellStyle name="Обычный 2 4 3" xfId="229"/>
    <cellStyle name="Обычный 2 4 4" xfId="230"/>
    <cellStyle name="Обычный 2 5" xfId="231"/>
    <cellStyle name="Обычный 2 5 2" xfId="232"/>
    <cellStyle name="Обычный 2 5 2 2" xfId="233"/>
    <cellStyle name="Обычный 2 5 3" xfId="234"/>
    <cellStyle name="Обычный 2 5 3 2" xfId="235"/>
    <cellStyle name="Обычный 2 5 4" xfId="236"/>
    <cellStyle name="Обычный 2 6" xfId="237"/>
    <cellStyle name="Обычный 2 6 2" xfId="238"/>
    <cellStyle name="Обычный 2 6 2 2" xfId="239"/>
    <cellStyle name="Обычный 2 6 3" xfId="240"/>
    <cellStyle name="Обычный 2 6 3 2" xfId="241"/>
    <cellStyle name="Обычный 2 6 4" xfId="242"/>
    <cellStyle name="Обычный 2 7" xfId="243"/>
    <cellStyle name="Обычный 2 7 2" xfId="244"/>
    <cellStyle name="Обычный 2 7 2 2" xfId="245"/>
    <cellStyle name="Обычный 2 7 3" xfId="246"/>
    <cellStyle name="Обычный 2 7 3 2" xfId="247"/>
    <cellStyle name="Обычный 2 7 4" xfId="248"/>
    <cellStyle name="Обычный 2 7 5" xfId="249"/>
    <cellStyle name="Обычный 2 8" xfId="250"/>
    <cellStyle name="Обычный 2 8 2" xfId="251"/>
    <cellStyle name="Обычный 2 8 2 2" xfId="252"/>
    <cellStyle name="Обычный 2 8 3" xfId="253"/>
    <cellStyle name="Обычный 2 9" xfId="254"/>
    <cellStyle name="Обычный 2 9 2" xfId="255"/>
    <cellStyle name="Обычный 2 9 2 2" xfId="256"/>
    <cellStyle name="Обычный 2 9 3" xfId="257"/>
    <cellStyle name="Обычный 3" xfId="5"/>
    <cellStyle name="Обычный 3 10" xfId="258"/>
    <cellStyle name="Обычный 3 11" xfId="259"/>
    <cellStyle name="Обычный 3 12" xfId="260"/>
    <cellStyle name="Обычный 3 2" xfId="261"/>
    <cellStyle name="Обычный 3 2 2" xfId="262"/>
    <cellStyle name="Обычный 3 2 2 2" xfId="263"/>
    <cellStyle name="Обычный 3 2 2 2 2" xfId="264"/>
    <cellStyle name="Обычный 3 2 2 3" xfId="265"/>
    <cellStyle name="Обычный 3 2 3" xfId="266"/>
    <cellStyle name="Обычный 3 2 3 2" xfId="267"/>
    <cellStyle name="Обычный 3 2 3 2 2" xfId="268"/>
    <cellStyle name="Обычный 3 2 3 3" xfId="269"/>
    <cellStyle name="Обычный 3 2 4" xfId="270"/>
    <cellStyle name="Обычный 3 2 4 2" xfId="271"/>
    <cellStyle name="Обычный 3 2 5" xfId="272"/>
    <cellStyle name="Обычный 3 2 5 2" xfId="273"/>
    <cellStyle name="Обычный 3 2 6" xfId="274"/>
    <cellStyle name="Обычный 3 3" xfId="275"/>
    <cellStyle name="Обычный 3 3 2" xfId="276"/>
    <cellStyle name="Обычный 3 3 2 2" xfId="277"/>
    <cellStyle name="Обычный 3 3 2 2 2" xfId="278"/>
    <cellStyle name="Обычный 3 3 2 3" xfId="279"/>
    <cellStyle name="Обычный 3 3 3" xfId="280"/>
    <cellStyle name="Обычный 3 3 3 2" xfId="281"/>
    <cellStyle name="Обычный 3 4" xfId="282"/>
    <cellStyle name="Обычный 3 4 2" xfId="283"/>
    <cellStyle name="Обычный 3 4 2 2" xfId="284"/>
    <cellStyle name="Обычный 3 4 2 2 2" xfId="285"/>
    <cellStyle name="Обычный 3 4 2 3" xfId="286"/>
    <cellStyle name="Обычный 3 4 3" xfId="287"/>
    <cellStyle name="Обычный 3 4 3 2" xfId="288"/>
    <cellStyle name="Обычный 3 4 4" xfId="289"/>
    <cellStyle name="Обычный 3 5" xfId="290"/>
    <cellStyle name="Обычный 3 5 2" xfId="291"/>
    <cellStyle name="Обычный 3 5 2 2" xfId="292"/>
    <cellStyle name="Обычный 3 5 3" xfId="293"/>
    <cellStyle name="Обычный 3 6" xfId="294"/>
    <cellStyle name="Обычный 3 6 2" xfId="295"/>
    <cellStyle name="Обычный 3 6 2 2" xfId="296"/>
    <cellStyle name="Обычный 3 6 3" xfId="297"/>
    <cellStyle name="Обычный 3 7" xfId="298"/>
    <cellStyle name="Обычный 3 7 2" xfId="299"/>
    <cellStyle name="Обычный 3 8" xfId="300"/>
    <cellStyle name="Обычный 3 8 2" xfId="301"/>
    <cellStyle name="Обычный 3 9" xfId="302"/>
    <cellStyle name="Обычный 3 9 2" xfId="303"/>
    <cellStyle name="Обычный 4" xfId="6"/>
    <cellStyle name="Обычный 4 2" xfId="304"/>
    <cellStyle name="Обычный 4 2 2" xfId="305"/>
    <cellStyle name="Обычный 4 2 2 2" xfId="306"/>
    <cellStyle name="Обычный 4 2 2 2 2" xfId="307"/>
    <cellStyle name="Обычный 4 2 2 3" xfId="308"/>
    <cellStyle name="Обычный 4 2 3" xfId="309"/>
    <cellStyle name="Обычный 4 2 3 2" xfId="310"/>
    <cellStyle name="Обычный 4 2 4" xfId="311"/>
    <cellStyle name="Обычный 4 3" xfId="312"/>
    <cellStyle name="Обычный 4 3 2" xfId="313"/>
    <cellStyle name="Обычный 4 3 2 2" xfId="314"/>
    <cellStyle name="Обычный 4 3 3" xfId="315"/>
    <cellStyle name="Обычный 4 4" xfId="316"/>
    <cellStyle name="Обычный 4 4 2" xfId="317"/>
    <cellStyle name="Обычный 4 4 2 2" xfId="318"/>
    <cellStyle name="Обычный 4 4 3" xfId="319"/>
    <cellStyle name="Обычный 4 5" xfId="320"/>
    <cellStyle name="Обычный 4 5 2" xfId="321"/>
    <cellStyle name="Обычный 4 6" xfId="322"/>
    <cellStyle name="Обычный 4 6 2" xfId="323"/>
    <cellStyle name="Обычный 4 7" xfId="324"/>
    <cellStyle name="Обычный 4 8" xfId="325"/>
    <cellStyle name="Обычный 4 9" xfId="326"/>
    <cellStyle name="Обычный 5" xfId="7"/>
    <cellStyle name="Обычный 5 2" xfId="327"/>
    <cellStyle name="Обычный 5 3" xfId="328"/>
    <cellStyle name="Обычный 5 4" xfId="329"/>
    <cellStyle name="Обычный 6" xfId="330"/>
    <cellStyle name="Обычный 6 2" xfId="331"/>
    <cellStyle name="Обычный 6 2 2" xfId="332"/>
    <cellStyle name="Обычный 6 2 2 2" xfId="333"/>
    <cellStyle name="Обычный 6 2 2 2 2" xfId="334"/>
    <cellStyle name="Обычный 6 2 2 3" xfId="335"/>
    <cellStyle name="Обычный 6 2 3" xfId="336"/>
    <cellStyle name="Обычный 6 2 3 2" xfId="337"/>
    <cellStyle name="Обычный 6 2 3 2 2" xfId="338"/>
    <cellStyle name="Обычный 6 2 3 3" xfId="339"/>
    <cellStyle name="Обычный 6 2 4" xfId="340"/>
    <cellStyle name="Обычный 6 2 4 2" xfId="341"/>
    <cellStyle name="Обычный 6 2 5" xfId="342"/>
    <cellStyle name="Обычный 6 3" xfId="343"/>
    <cellStyle name="Обычный 6 3 2" xfId="344"/>
    <cellStyle name="Обычный 6 3 2 2" xfId="345"/>
    <cellStyle name="Обычный 6 3 3" xfId="346"/>
    <cellStyle name="Обычный 6 4" xfId="347"/>
    <cellStyle name="Обычный 6 4 2" xfId="348"/>
    <cellStyle name="Обычный 6 5" xfId="349"/>
    <cellStyle name="Обычный 6 5 2" xfId="350"/>
    <cellStyle name="Обычный 6 6" xfId="351"/>
    <cellStyle name="Обычный 7" xfId="352"/>
    <cellStyle name="Обычный 8" xfId="353"/>
    <cellStyle name="Обычный 8 2" xfId="354"/>
    <cellStyle name="Обычный 8 2 2" xfId="355"/>
    <cellStyle name="Обычный 8 2 2 2" xfId="356"/>
    <cellStyle name="Обычный 8 2 3" xfId="357"/>
    <cellStyle name="Обычный 8 3" xfId="358"/>
    <cellStyle name="Обычный 8 3 2" xfId="359"/>
    <cellStyle name="Обычный 8 4" xfId="360"/>
    <cellStyle name="Обычный 9" xfId="361"/>
    <cellStyle name="Обычный_Поликлиника нормативы 18062002г" xfId="9"/>
    <cellStyle name="Плохой 2" xfId="362"/>
    <cellStyle name="Плохой 3" xfId="363"/>
    <cellStyle name="Пояснение 2" xfId="364"/>
    <cellStyle name="Пояснение 3" xfId="365"/>
    <cellStyle name="Примечание 2" xfId="366"/>
    <cellStyle name="Примечание 2 2" xfId="367"/>
    <cellStyle name="Примечание 2 2 2" xfId="368"/>
    <cellStyle name="Примечание 3" xfId="369"/>
    <cellStyle name="Процентный 2" xfId="370"/>
    <cellStyle name="Связанная ячейка 2" xfId="371"/>
    <cellStyle name="Связанная ячейка 3" xfId="372"/>
    <cellStyle name="Текст предупреждения 2" xfId="373"/>
    <cellStyle name="Текст предупреждения 3" xfId="374"/>
    <cellStyle name="Финансовый 2" xfId="375"/>
    <cellStyle name="Финансовый 2 10" xfId="376"/>
    <cellStyle name="Финансовый 2 2" xfId="377"/>
    <cellStyle name="Финансовый 2 2 2" xfId="378"/>
    <cellStyle name="Финансовый 2 2 2 2" xfId="379"/>
    <cellStyle name="Финансовый 2 2 2 2 2" xfId="380"/>
    <cellStyle name="Финансовый 2 2 2 3" xfId="381"/>
    <cellStyle name="Финансовый 2 2 3" xfId="382"/>
    <cellStyle name="Финансовый 2 3" xfId="383"/>
    <cellStyle name="Финансовый 2 3 2" xfId="384"/>
    <cellStyle name="Финансовый 2 3 2 2" xfId="385"/>
    <cellStyle name="Финансовый 2 3 2 2 2" xfId="386"/>
    <cellStyle name="Финансовый 2 3 2 3" xfId="387"/>
    <cellStyle name="Финансовый 2 3 3" xfId="388"/>
    <cellStyle name="Финансовый 2 3 3 2" xfId="389"/>
    <cellStyle name="Финансовый 2 3 4" xfId="390"/>
    <cellStyle name="Финансовый 2 3 4 2" xfId="391"/>
    <cellStyle name="Финансовый 2 3 5" xfId="392"/>
    <cellStyle name="Финансовый 2 4" xfId="393"/>
    <cellStyle name="Финансовый 2 4 2" xfId="394"/>
    <cellStyle name="Финансовый 2 4 2 2" xfId="395"/>
    <cellStyle name="Финансовый 2 4 3" xfId="396"/>
    <cellStyle name="Финансовый 2 4 3 2" xfId="397"/>
    <cellStyle name="Финансовый 2 4 4" xfId="398"/>
    <cellStyle name="Финансовый 2 5" xfId="399"/>
    <cellStyle name="Финансовый 2 5 2" xfId="400"/>
    <cellStyle name="Финансовый 2 5 2 2" xfId="401"/>
    <cellStyle name="Финансовый 2 5 3" xfId="402"/>
    <cellStyle name="Финансовый 2 6" xfId="403"/>
    <cellStyle name="Финансовый 2 6 2" xfId="404"/>
    <cellStyle name="Финансовый 2 7" xfId="405"/>
    <cellStyle name="Финансовый 2 7 2" xfId="406"/>
    <cellStyle name="Финансовый 2 8" xfId="407"/>
    <cellStyle name="Финансовый 2 8 2" xfId="408"/>
    <cellStyle name="Финансовый 2 9" xfId="409"/>
    <cellStyle name="Финансовый 3" xfId="410"/>
    <cellStyle name="Финансовый 3 2" xfId="411"/>
    <cellStyle name="Финансовый 3 2 2" xfId="412"/>
    <cellStyle name="Финансовый 3 2 2 2" xfId="413"/>
    <cellStyle name="Финансовый 3 2 2 2 2" xfId="414"/>
    <cellStyle name="Финансовый 3 2 2 3" xfId="415"/>
    <cellStyle name="Финансовый 3 2 3" xfId="416"/>
    <cellStyle name="Финансовый 3 2 3 2" xfId="417"/>
    <cellStyle name="Финансовый 3 2 3 2 2" xfId="418"/>
    <cellStyle name="Финансовый 3 2 3 3" xfId="419"/>
    <cellStyle name="Финансовый 3 2 4" xfId="420"/>
    <cellStyle name="Финансовый 3 2 4 2" xfId="421"/>
    <cellStyle name="Финансовый 3 2 5" xfId="422"/>
    <cellStyle name="Финансовый 3 2 5 2" xfId="423"/>
    <cellStyle name="Финансовый 3 2 6" xfId="424"/>
    <cellStyle name="Финансовый 3 3" xfId="425"/>
    <cellStyle name="Финансовый 3 3 2" xfId="426"/>
    <cellStyle name="Финансовый 3 3 2 2" xfId="427"/>
    <cellStyle name="Финансовый 3 3 2 2 2" xfId="428"/>
    <cellStyle name="Финансовый 3 3 2 3" xfId="429"/>
    <cellStyle name="Финансовый 3 3 3" xfId="430"/>
    <cellStyle name="Финансовый 3 3 3 2" xfId="431"/>
    <cellStyle name="Финансовый 3 3 4" xfId="432"/>
    <cellStyle name="Финансовый 3 3 4 2" xfId="433"/>
    <cellStyle name="Финансовый 3 3 5" xfId="434"/>
    <cellStyle name="Финансовый 3 4" xfId="435"/>
    <cellStyle name="Финансовый 3 4 2" xfId="436"/>
    <cellStyle name="Финансовый 3 4 2 2" xfId="437"/>
    <cellStyle name="Финансовый 3 4 3" xfId="438"/>
    <cellStyle name="Финансовый 3 5" xfId="439"/>
    <cellStyle name="Финансовый 3 5 2" xfId="440"/>
    <cellStyle name="Финансовый 3 6" xfId="441"/>
    <cellStyle name="Финансовый 3 6 2" xfId="442"/>
    <cellStyle name="Финансовый 3 7" xfId="443"/>
    <cellStyle name="Финансовый 3 7 2" xfId="444"/>
    <cellStyle name="Финансовый 3 8" xfId="445"/>
    <cellStyle name="Финансовый 3 9" xfId="446"/>
    <cellStyle name="Финансовый 4" xfId="447"/>
    <cellStyle name="Финансовый 5" xfId="448"/>
    <cellStyle name="Финансовый 6" xfId="449"/>
    <cellStyle name="Финансовый 6 2" xfId="450"/>
    <cellStyle name="Финансовый 6 2 2" xfId="451"/>
    <cellStyle name="Финансовый 6 2 2 2" xfId="452"/>
    <cellStyle name="Финансовый 6 2 3" xfId="453"/>
    <cellStyle name="Финансовый 6 3" xfId="454"/>
    <cellStyle name="Финансовый 6 3 2" xfId="455"/>
    <cellStyle name="Финансовый 6 4" xfId="456"/>
    <cellStyle name="Финансовый 7" xfId="457"/>
    <cellStyle name="Хороший 2" xfId="458"/>
    <cellStyle name="Хороший 3" xfId="459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69"/>
  <sheetViews>
    <sheetView tabSelected="1" view="pageBreakPreview" zoomScale="60" zoomScaleNormal="60" workbookViewId="0">
      <selection activeCell="F1" sqref="F1:I1"/>
    </sheetView>
  </sheetViews>
  <sheetFormatPr defaultColWidth="9.28515625" defaultRowHeight="15.75" x14ac:dyDescent="0.25"/>
  <cols>
    <col min="1" max="1" width="30.7109375" style="1" customWidth="1"/>
    <col min="2" max="2" width="35.140625" style="1" customWidth="1"/>
    <col min="3" max="3" width="30.28515625" style="1" customWidth="1"/>
    <col min="4" max="5" width="20.7109375" customWidth="1"/>
    <col min="6" max="6" width="10.5703125" customWidth="1"/>
    <col min="7" max="7" width="12.28515625" customWidth="1"/>
    <col min="8" max="8" width="15.28515625" customWidth="1"/>
    <col min="9" max="9" width="18.85546875" customWidth="1"/>
    <col min="10" max="228" width="9.140625" customWidth="1"/>
    <col min="229" max="229" width="34" customWidth="1"/>
    <col min="230" max="230" width="11.28515625" customWidth="1"/>
    <col min="231" max="231" width="11" customWidth="1"/>
    <col min="232" max="238" width="9.140625" customWidth="1"/>
    <col min="239" max="240" width="10.7109375" customWidth="1"/>
    <col min="241" max="241" width="9.140625" customWidth="1"/>
    <col min="242" max="242" width="11.5703125" customWidth="1"/>
    <col min="243" max="243" width="13.7109375" customWidth="1"/>
  </cols>
  <sheetData>
    <row r="1" spans="1:20" ht="85.5" customHeight="1" x14ac:dyDescent="0.25">
      <c r="F1" s="470" t="s">
        <v>282</v>
      </c>
      <c r="G1" s="470"/>
      <c r="H1" s="470"/>
      <c r="I1" s="470"/>
    </row>
    <row r="2" spans="1:20" ht="44.45" customHeight="1" x14ac:dyDescent="0.3">
      <c r="B2" s="340" t="s">
        <v>0</v>
      </c>
      <c r="C2" s="340"/>
      <c r="D2" s="340"/>
      <c r="E2" s="340"/>
      <c r="F2" s="340"/>
      <c r="G2" s="340"/>
      <c r="H2" s="340"/>
      <c r="I2" s="340"/>
    </row>
    <row r="3" spans="1:20" ht="24.6" customHeight="1" thickBot="1" x14ac:dyDescent="0.3">
      <c r="A3" s="2"/>
      <c r="B3" s="341" t="s">
        <v>1</v>
      </c>
      <c r="C3" s="341"/>
      <c r="D3" s="341"/>
      <c r="E3" s="341"/>
      <c r="F3" s="341"/>
      <c r="G3" s="341"/>
      <c r="H3" s="341"/>
      <c r="I3" s="341"/>
    </row>
    <row r="4" spans="1:20" ht="24.6" customHeight="1" x14ac:dyDescent="0.25">
      <c r="A4" s="342" t="s">
        <v>2</v>
      </c>
      <c r="B4" s="345" t="s">
        <v>3</v>
      </c>
      <c r="C4" s="348" t="s">
        <v>4</v>
      </c>
      <c r="D4" s="351" t="s">
        <v>5</v>
      </c>
      <c r="E4" s="354" t="s">
        <v>6</v>
      </c>
      <c r="F4" s="354"/>
      <c r="G4" s="354"/>
      <c r="H4" s="354"/>
      <c r="I4" s="355"/>
    </row>
    <row r="5" spans="1:20" ht="52.9" customHeight="1" x14ac:dyDescent="0.25">
      <c r="A5" s="343"/>
      <c r="B5" s="346"/>
      <c r="C5" s="349"/>
      <c r="D5" s="352"/>
      <c r="E5" s="352" t="s">
        <v>7</v>
      </c>
      <c r="F5" s="352" t="s">
        <v>8</v>
      </c>
      <c r="G5" s="352"/>
      <c r="H5" s="352"/>
      <c r="I5" s="356" t="s">
        <v>9</v>
      </c>
    </row>
    <row r="6" spans="1:20" ht="55.9" customHeight="1" thickBot="1" x14ac:dyDescent="0.3">
      <c r="A6" s="344"/>
      <c r="B6" s="347"/>
      <c r="C6" s="350"/>
      <c r="D6" s="353"/>
      <c r="E6" s="353"/>
      <c r="F6" s="3" t="s">
        <v>10</v>
      </c>
      <c r="G6" s="3" t="s">
        <v>11</v>
      </c>
      <c r="H6" s="3" t="s">
        <v>12</v>
      </c>
      <c r="I6" s="357"/>
    </row>
    <row r="7" spans="1:20" ht="31.15" customHeight="1" x14ac:dyDescent="0.25">
      <c r="A7" s="338" t="s">
        <v>16</v>
      </c>
      <c r="B7" s="4" t="s">
        <v>17</v>
      </c>
      <c r="C7" s="5" t="s">
        <v>18</v>
      </c>
      <c r="D7" s="6">
        <v>6225</v>
      </c>
      <c r="E7" s="6">
        <v>0</v>
      </c>
      <c r="F7" s="7">
        <v>0</v>
      </c>
      <c r="G7" s="6">
        <v>0</v>
      </c>
      <c r="H7" s="6">
        <v>0</v>
      </c>
      <c r="I7" s="6">
        <v>0</v>
      </c>
    </row>
    <row r="8" spans="1:20" ht="34.15" customHeight="1" x14ac:dyDescent="0.25">
      <c r="A8" s="338"/>
      <c r="B8" s="9" t="s">
        <v>19</v>
      </c>
      <c r="C8" s="10" t="s">
        <v>18</v>
      </c>
      <c r="D8" s="6">
        <v>1960</v>
      </c>
      <c r="E8" s="6">
        <v>0</v>
      </c>
      <c r="F8" s="7">
        <v>0</v>
      </c>
      <c r="G8" s="6">
        <v>0</v>
      </c>
      <c r="H8" s="6">
        <v>0</v>
      </c>
      <c r="I8" s="6">
        <v>0</v>
      </c>
    </row>
    <row r="9" spans="1:20" ht="34.15" customHeight="1" x14ac:dyDescent="0.25">
      <c r="A9" s="338"/>
      <c r="B9" s="11" t="s">
        <v>20</v>
      </c>
      <c r="C9" s="10" t="s">
        <v>18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</row>
    <row r="10" spans="1:20" ht="26.45" customHeight="1" x14ac:dyDescent="0.25">
      <c r="A10" s="339"/>
      <c r="B10" s="9" t="s">
        <v>21</v>
      </c>
      <c r="C10" s="10" t="s">
        <v>22</v>
      </c>
      <c r="D10" s="6">
        <v>11685</v>
      </c>
      <c r="E10" s="6">
        <v>0</v>
      </c>
      <c r="F10" s="7">
        <v>0</v>
      </c>
      <c r="G10" s="6">
        <v>0</v>
      </c>
      <c r="H10" s="6">
        <v>0</v>
      </c>
      <c r="I10" s="6">
        <v>30</v>
      </c>
      <c r="T10" t="s">
        <v>23</v>
      </c>
    </row>
    <row r="11" spans="1:20" ht="32.450000000000003" customHeight="1" x14ac:dyDescent="0.25">
      <c r="A11" s="9" t="s">
        <v>24</v>
      </c>
      <c r="B11" s="9" t="s">
        <v>25</v>
      </c>
      <c r="C11" s="10" t="s">
        <v>18</v>
      </c>
      <c r="D11" s="6">
        <v>372</v>
      </c>
      <c r="E11" s="6">
        <v>0</v>
      </c>
      <c r="F11" s="7">
        <v>0</v>
      </c>
      <c r="G11" s="6">
        <v>0</v>
      </c>
      <c r="H11" s="6">
        <v>0</v>
      </c>
      <c r="I11" s="6">
        <v>0</v>
      </c>
    </row>
    <row r="12" spans="1:20" x14ac:dyDescent="0.25">
      <c r="A12" s="9" t="s">
        <v>26</v>
      </c>
      <c r="B12" s="9" t="s">
        <v>27</v>
      </c>
      <c r="C12" s="10" t="s">
        <v>26</v>
      </c>
      <c r="D12" s="6">
        <v>2201</v>
      </c>
      <c r="E12" s="6">
        <v>2</v>
      </c>
      <c r="F12" s="7">
        <v>0</v>
      </c>
      <c r="G12" s="6">
        <v>0</v>
      </c>
      <c r="H12" s="6">
        <v>0</v>
      </c>
      <c r="I12" s="6">
        <v>106</v>
      </c>
    </row>
    <row r="13" spans="1:20" x14ac:dyDescent="0.25">
      <c r="A13" s="9" t="s">
        <v>28</v>
      </c>
      <c r="B13" s="9" t="s">
        <v>29</v>
      </c>
      <c r="C13" s="10" t="s">
        <v>28</v>
      </c>
      <c r="D13" s="6">
        <v>881</v>
      </c>
      <c r="E13" s="6">
        <v>568</v>
      </c>
      <c r="F13" s="7">
        <v>0</v>
      </c>
      <c r="G13" s="6">
        <v>0</v>
      </c>
      <c r="H13" s="6">
        <v>0</v>
      </c>
      <c r="I13" s="6">
        <v>100</v>
      </c>
    </row>
    <row r="14" spans="1:20" x14ac:dyDescent="0.25">
      <c r="A14" s="9" t="s">
        <v>30</v>
      </c>
      <c r="B14" s="9" t="s">
        <v>31</v>
      </c>
      <c r="C14" s="10" t="s">
        <v>18</v>
      </c>
      <c r="D14" s="6">
        <v>370</v>
      </c>
      <c r="E14" s="6">
        <v>0</v>
      </c>
      <c r="F14" s="7">
        <v>0</v>
      </c>
      <c r="G14" s="6">
        <v>0</v>
      </c>
      <c r="H14" s="6">
        <v>0</v>
      </c>
      <c r="I14" s="6">
        <v>0</v>
      </c>
    </row>
    <row r="15" spans="1:20" x14ac:dyDescent="0.25">
      <c r="A15" s="12" t="s">
        <v>32</v>
      </c>
      <c r="B15" s="12" t="s">
        <v>33</v>
      </c>
      <c r="C15" s="13" t="s">
        <v>18</v>
      </c>
      <c r="D15" s="6">
        <v>710</v>
      </c>
      <c r="E15" s="6">
        <v>0</v>
      </c>
      <c r="F15" s="7">
        <v>0</v>
      </c>
      <c r="G15" s="6">
        <v>0</v>
      </c>
      <c r="H15" s="6">
        <v>0</v>
      </c>
      <c r="I15" s="6">
        <v>0</v>
      </c>
    </row>
    <row r="16" spans="1:20" ht="31.5" x14ac:dyDescent="0.25">
      <c r="A16" s="9" t="s">
        <v>34</v>
      </c>
      <c r="B16" s="9" t="s">
        <v>35</v>
      </c>
      <c r="C16" s="10" t="s">
        <v>36</v>
      </c>
      <c r="D16" s="6">
        <v>481</v>
      </c>
      <c r="E16" s="6">
        <v>0</v>
      </c>
      <c r="F16" s="7">
        <v>0</v>
      </c>
      <c r="G16" s="6">
        <v>0</v>
      </c>
      <c r="H16" s="6">
        <v>0</v>
      </c>
      <c r="I16" s="6">
        <v>3</v>
      </c>
    </row>
    <row r="17" spans="1:9" x14ac:dyDescent="0.25">
      <c r="A17" s="9" t="s">
        <v>37</v>
      </c>
      <c r="B17" s="9" t="s">
        <v>38</v>
      </c>
      <c r="C17" s="10" t="s">
        <v>39</v>
      </c>
      <c r="D17" s="6">
        <v>380</v>
      </c>
      <c r="E17" s="6">
        <v>380</v>
      </c>
      <c r="F17" s="7">
        <v>0</v>
      </c>
      <c r="G17" s="6">
        <v>0</v>
      </c>
      <c r="H17" s="6">
        <v>0</v>
      </c>
      <c r="I17" s="6">
        <v>60</v>
      </c>
    </row>
    <row r="18" spans="1:9" ht="24.6" customHeight="1" x14ac:dyDescent="0.25">
      <c r="A18" s="9" t="s">
        <v>40</v>
      </c>
      <c r="B18" s="9" t="s">
        <v>41</v>
      </c>
      <c r="C18" s="10"/>
      <c r="D18" s="6">
        <v>803</v>
      </c>
      <c r="E18" s="6">
        <v>0</v>
      </c>
      <c r="F18" s="7">
        <v>0</v>
      </c>
      <c r="G18" s="6">
        <v>0</v>
      </c>
      <c r="H18" s="6">
        <v>0</v>
      </c>
      <c r="I18" s="6">
        <v>13</v>
      </c>
    </row>
    <row r="19" spans="1:9" ht="35.450000000000003" customHeight="1" x14ac:dyDescent="0.25">
      <c r="A19" s="331" t="s">
        <v>42</v>
      </c>
      <c r="B19" s="331" t="s">
        <v>43</v>
      </c>
      <c r="C19" s="10" t="s">
        <v>44</v>
      </c>
      <c r="D19" s="7">
        <v>2254</v>
      </c>
      <c r="E19" s="6">
        <v>0</v>
      </c>
      <c r="F19" s="7">
        <v>0</v>
      </c>
      <c r="G19" s="6">
        <v>0</v>
      </c>
      <c r="H19" s="6">
        <v>0</v>
      </c>
      <c r="I19" s="6">
        <v>19</v>
      </c>
    </row>
    <row r="20" spans="1:9" ht="31.5" x14ac:dyDescent="0.25">
      <c r="A20" s="333"/>
      <c r="B20" s="333"/>
      <c r="C20" s="10" t="s">
        <v>45</v>
      </c>
      <c r="D20" s="6">
        <v>0</v>
      </c>
      <c r="E20" s="6">
        <v>0</v>
      </c>
      <c r="F20" s="7">
        <v>0</v>
      </c>
      <c r="G20" s="6">
        <v>0</v>
      </c>
      <c r="H20" s="6">
        <v>0</v>
      </c>
      <c r="I20" s="6">
        <v>0</v>
      </c>
    </row>
    <row r="21" spans="1:9" x14ac:dyDescent="0.25">
      <c r="A21" s="9" t="s">
        <v>46</v>
      </c>
      <c r="B21" s="9" t="s">
        <v>47</v>
      </c>
      <c r="C21" s="10" t="s">
        <v>48</v>
      </c>
      <c r="D21" s="6">
        <v>429</v>
      </c>
      <c r="E21" s="6">
        <v>0</v>
      </c>
      <c r="F21" s="7">
        <v>0</v>
      </c>
      <c r="G21" s="6">
        <v>0</v>
      </c>
      <c r="H21" s="6">
        <v>0</v>
      </c>
      <c r="I21" s="6">
        <v>15</v>
      </c>
    </row>
    <row r="22" spans="1:9" ht="16.149999999999999" customHeight="1" x14ac:dyDescent="0.25">
      <c r="A22" s="12" t="s">
        <v>49</v>
      </c>
      <c r="B22" s="12" t="s">
        <v>50</v>
      </c>
      <c r="C22" s="13" t="s">
        <v>18</v>
      </c>
      <c r="D22" s="6">
        <v>16340</v>
      </c>
      <c r="E22" s="6">
        <v>0</v>
      </c>
      <c r="F22" s="7">
        <v>0</v>
      </c>
      <c r="G22" s="6">
        <v>0</v>
      </c>
      <c r="H22" s="6">
        <v>0</v>
      </c>
      <c r="I22" s="6">
        <v>0</v>
      </c>
    </row>
    <row r="23" spans="1:9" ht="16.149999999999999" customHeight="1" x14ac:dyDescent="0.25">
      <c r="A23" s="327" t="s">
        <v>51</v>
      </c>
      <c r="B23" s="9" t="s">
        <v>52</v>
      </c>
      <c r="C23" s="10" t="s">
        <v>18</v>
      </c>
      <c r="D23" s="6">
        <v>5406</v>
      </c>
      <c r="E23" s="6">
        <v>0</v>
      </c>
      <c r="F23" s="7">
        <v>0</v>
      </c>
      <c r="G23" s="6">
        <v>0</v>
      </c>
      <c r="H23" s="6">
        <v>0</v>
      </c>
      <c r="I23" s="6">
        <v>695</v>
      </c>
    </row>
    <row r="24" spans="1:9" ht="43.9" customHeight="1" x14ac:dyDescent="0.25">
      <c r="A24" s="329"/>
      <c r="B24" s="14" t="s">
        <v>53</v>
      </c>
      <c r="C24" s="15" t="s">
        <v>36</v>
      </c>
      <c r="D24" s="6">
        <v>4436</v>
      </c>
      <c r="E24" s="6">
        <v>0</v>
      </c>
      <c r="F24" s="7">
        <v>0</v>
      </c>
      <c r="G24" s="6">
        <v>0</v>
      </c>
      <c r="H24" s="6">
        <v>0</v>
      </c>
      <c r="I24" s="6">
        <v>1843</v>
      </c>
    </row>
    <row r="25" spans="1:9" ht="31.5" x14ac:dyDescent="0.25">
      <c r="A25" s="9" t="s">
        <v>54</v>
      </c>
      <c r="B25" s="9" t="s">
        <v>55</v>
      </c>
      <c r="C25" s="15" t="s">
        <v>44</v>
      </c>
      <c r="D25" s="6">
        <v>803</v>
      </c>
      <c r="E25" s="6">
        <v>2</v>
      </c>
      <c r="F25" s="7">
        <v>0</v>
      </c>
      <c r="G25" s="6">
        <v>0</v>
      </c>
      <c r="H25" s="6">
        <v>0</v>
      </c>
      <c r="I25" s="6">
        <v>18</v>
      </c>
    </row>
    <row r="26" spans="1:9" x14ac:dyDescent="0.25">
      <c r="A26" s="327" t="s">
        <v>56</v>
      </c>
      <c r="B26" s="9" t="s">
        <v>57</v>
      </c>
      <c r="C26" s="10" t="s">
        <v>18</v>
      </c>
      <c r="D26" s="16">
        <v>4285</v>
      </c>
      <c r="E26" s="16">
        <v>0</v>
      </c>
      <c r="F26" s="16">
        <v>4285</v>
      </c>
      <c r="G26" s="16">
        <v>3214</v>
      </c>
      <c r="H26" s="16">
        <v>1071</v>
      </c>
      <c r="I26" s="16">
        <v>0</v>
      </c>
    </row>
    <row r="27" spans="1:9" x14ac:dyDescent="0.25">
      <c r="A27" s="328"/>
      <c r="B27" s="11" t="s">
        <v>58</v>
      </c>
      <c r="C27" s="10" t="s">
        <v>18</v>
      </c>
      <c r="D27" s="6">
        <v>989</v>
      </c>
      <c r="E27" s="6">
        <v>0</v>
      </c>
      <c r="F27" s="7">
        <v>989</v>
      </c>
      <c r="G27" s="6">
        <v>989</v>
      </c>
      <c r="H27" s="6">
        <v>0</v>
      </c>
      <c r="I27" s="6">
        <v>0</v>
      </c>
    </row>
    <row r="28" spans="1:9" ht="83.45" customHeight="1" x14ac:dyDescent="0.25">
      <c r="A28" s="328"/>
      <c r="B28" s="11" t="s">
        <v>59</v>
      </c>
      <c r="C28" s="10" t="s">
        <v>18</v>
      </c>
      <c r="D28" s="6">
        <v>2326</v>
      </c>
      <c r="E28" s="6">
        <v>0</v>
      </c>
      <c r="F28" s="7">
        <v>2326</v>
      </c>
      <c r="G28" s="6">
        <v>1255</v>
      </c>
      <c r="H28" s="6">
        <v>1071</v>
      </c>
      <c r="I28" s="6">
        <v>0</v>
      </c>
    </row>
    <row r="29" spans="1:9" ht="78.75" x14ac:dyDescent="0.25">
      <c r="A29" s="329"/>
      <c r="B29" s="11" t="s">
        <v>60</v>
      </c>
      <c r="C29" s="10" t="s">
        <v>18</v>
      </c>
      <c r="D29" s="6">
        <v>970</v>
      </c>
      <c r="E29" s="6">
        <v>0</v>
      </c>
      <c r="F29" s="7">
        <v>970</v>
      </c>
      <c r="G29" s="6">
        <v>970</v>
      </c>
      <c r="H29" s="6">
        <v>0</v>
      </c>
      <c r="I29" s="6">
        <v>0</v>
      </c>
    </row>
    <row r="30" spans="1:9" ht="31.5" x14ac:dyDescent="0.25">
      <c r="A30" s="330" t="s">
        <v>61</v>
      </c>
      <c r="B30" s="9" t="s">
        <v>62</v>
      </c>
      <c r="C30" s="10" t="s">
        <v>36</v>
      </c>
      <c r="D30" s="6">
        <v>6025</v>
      </c>
      <c r="E30" s="6">
        <v>0</v>
      </c>
      <c r="F30" s="7">
        <v>0</v>
      </c>
      <c r="G30" s="6">
        <v>0</v>
      </c>
      <c r="H30" s="6">
        <v>0</v>
      </c>
      <c r="I30" s="6">
        <v>0</v>
      </c>
    </row>
    <row r="31" spans="1:9" ht="47.25" x14ac:dyDescent="0.25">
      <c r="A31" s="330"/>
      <c r="B31" s="9" t="s">
        <v>63</v>
      </c>
      <c r="C31" s="10" t="s">
        <v>36</v>
      </c>
      <c r="D31" s="6">
        <v>4959</v>
      </c>
      <c r="E31" s="6">
        <v>0</v>
      </c>
      <c r="F31" s="7">
        <v>0</v>
      </c>
      <c r="G31" s="6">
        <v>0</v>
      </c>
      <c r="H31" s="6">
        <v>0</v>
      </c>
      <c r="I31" s="6">
        <v>5</v>
      </c>
    </row>
    <row r="32" spans="1:9" x14ac:dyDescent="0.25">
      <c r="A32" s="330"/>
      <c r="B32" s="17" t="s">
        <v>64</v>
      </c>
      <c r="C32" s="10" t="s">
        <v>18</v>
      </c>
      <c r="D32" s="6">
        <v>547</v>
      </c>
      <c r="E32" s="6">
        <v>0</v>
      </c>
      <c r="F32" s="7">
        <v>0</v>
      </c>
      <c r="G32" s="6">
        <v>0</v>
      </c>
      <c r="H32" s="6">
        <v>0</v>
      </c>
      <c r="I32" s="6">
        <v>0</v>
      </c>
    </row>
    <row r="33" spans="1:12" x14ac:dyDescent="0.25">
      <c r="A33" s="331" t="s">
        <v>65</v>
      </c>
      <c r="B33" s="331" t="s">
        <v>66</v>
      </c>
      <c r="C33" s="10" t="s">
        <v>65</v>
      </c>
      <c r="D33" s="6">
        <v>1841</v>
      </c>
      <c r="E33" s="6">
        <v>0</v>
      </c>
      <c r="F33" s="7">
        <v>0</v>
      </c>
      <c r="G33" s="6">
        <v>0</v>
      </c>
      <c r="H33" s="6">
        <v>0</v>
      </c>
      <c r="I33" s="6">
        <v>245</v>
      </c>
    </row>
    <row r="34" spans="1:12" ht="31.5" x14ac:dyDescent="0.25">
      <c r="A34" s="332"/>
      <c r="B34" s="332"/>
      <c r="C34" s="10" t="s">
        <v>36</v>
      </c>
      <c r="D34" s="6">
        <v>0</v>
      </c>
      <c r="E34" s="6">
        <v>0</v>
      </c>
      <c r="F34" s="7">
        <v>0</v>
      </c>
      <c r="G34" s="6">
        <v>0</v>
      </c>
      <c r="H34" s="6">
        <v>0</v>
      </c>
      <c r="I34" s="6">
        <v>0</v>
      </c>
    </row>
    <row r="35" spans="1:12" x14ac:dyDescent="0.25">
      <c r="A35" s="333"/>
      <c r="B35" s="333"/>
      <c r="C35" s="10" t="s">
        <v>67</v>
      </c>
      <c r="D35" s="6">
        <v>0</v>
      </c>
      <c r="E35" s="6">
        <v>0</v>
      </c>
      <c r="F35" s="7">
        <v>0</v>
      </c>
      <c r="G35" s="6">
        <v>0</v>
      </c>
      <c r="H35" s="6">
        <v>0</v>
      </c>
      <c r="I35" s="6">
        <v>0</v>
      </c>
    </row>
    <row r="36" spans="1:12" ht="31.5" x14ac:dyDescent="0.25">
      <c r="A36" s="18" t="s">
        <v>68</v>
      </c>
      <c r="B36" s="19" t="s">
        <v>69</v>
      </c>
      <c r="C36" s="20" t="s">
        <v>68</v>
      </c>
      <c r="D36" s="6">
        <v>1260</v>
      </c>
      <c r="E36" s="6">
        <v>0</v>
      </c>
      <c r="F36" s="7">
        <v>0</v>
      </c>
      <c r="G36" s="6">
        <v>0</v>
      </c>
      <c r="H36" s="6">
        <v>0</v>
      </c>
      <c r="I36" s="6">
        <v>18</v>
      </c>
    </row>
    <row r="37" spans="1:12" ht="16.149999999999999" customHeight="1" x14ac:dyDescent="0.25">
      <c r="A37" s="9" t="s">
        <v>70</v>
      </c>
      <c r="B37" s="9" t="s">
        <v>71</v>
      </c>
      <c r="C37" s="10" t="s">
        <v>18</v>
      </c>
      <c r="D37" s="6">
        <v>1148</v>
      </c>
      <c r="E37" s="6">
        <v>0</v>
      </c>
      <c r="F37" s="7">
        <v>0</v>
      </c>
      <c r="G37" s="6">
        <v>0</v>
      </c>
      <c r="H37" s="6">
        <v>0</v>
      </c>
      <c r="I37" s="6">
        <v>0</v>
      </c>
    </row>
    <row r="38" spans="1:12" x14ac:dyDescent="0.25">
      <c r="A38" s="21" t="s">
        <v>39</v>
      </c>
      <c r="B38" s="21" t="s">
        <v>72</v>
      </c>
      <c r="C38" s="13" t="s">
        <v>39</v>
      </c>
      <c r="D38" s="6">
        <v>8508</v>
      </c>
      <c r="E38" s="6">
        <v>7114</v>
      </c>
      <c r="F38" s="7">
        <v>0</v>
      </c>
      <c r="G38" s="6">
        <v>0</v>
      </c>
      <c r="H38" s="6">
        <v>0</v>
      </c>
      <c r="I38" s="6">
        <v>291</v>
      </c>
      <c r="K38" s="22"/>
      <c r="L38" s="23"/>
    </row>
    <row r="39" spans="1:12" x14ac:dyDescent="0.25">
      <c r="A39" s="12" t="s">
        <v>73</v>
      </c>
      <c r="B39" s="12" t="s">
        <v>74</v>
      </c>
      <c r="C39" s="13" t="s">
        <v>73</v>
      </c>
      <c r="D39" s="6">
        <v>3954</v>
      </c>
      <c r="E39" s="6">
        <v>0</v>
      </c>
      <c r="F39" s="7">
        <v>0</v>
      </c>
      <c r="G39" s="6">
        <v>0</v>
      </c>
      <c r="H39" s="6">
        <v>0</v>
      </c>
      <c r="I39" s="6">
        <v>100</v>
      </c>
      <c r="K39" s="23"/>
      <c r="L39" s="23"/>
    </row>
    <row r="40" spans="1:12" x14ac:dyDescent="0.25">
      <c r="A40" s="9" t="s">
        <v>75</v>
      </c>
      <c r="B40" s="9" t="s">
        <v>76</v>
      </c>
      <c r="C40" s="10" t="s">
        <v>75</v>
      </c>
      <c r="D40" s="6">
        <v>6460</v>
      </c>
      <c r="E40" s="6">
        <v>0</v>
      </c>
      <c r="F40" s="7">
        <v>0</v>
      </c>
      <c r="G40" s="6">
        <v>0</v>
      </c>
      <c r="H40" s="6">
        <v>0</v>
      </c>
      <c r="I40" s="6">
        <v>574</v>
      </c>
      <c r="K40" s="23"/>
      <c r="L40" s="23"/>
    </row>
    <row r="41" spans="1:12" x14ac:dyDescent="0.25">
      <c r="A41" s="9" t="s">
        <v>48</v>
      </c>
      <c r="B41" s="9" t="s">
        <v>77</v>
      </c>
      <c r="C41" s="10" t="s">
        <v>48</v>
      </c>
      <c r="D41" s="6">
        <v>5506</v>
      </c>
      <c r="E41" s="6">
        <v>0</v>
      </c>
      <c r="F41" s="7">
        <v>0</v>
      </c>
      <c r="G41" s="6">
        <v>0</v>
      </c>
      <c r="H41" s="6">
        <v>0</v>
      </c>
      <c r="I41" s="6">
        <v>5</v>
      </c>
      <c r="K41" s="23"/>
      <c r="L41" s="23"/>
    </row>
    <row r="42" spans="1:12" x14ac:dyDescent="0.25">
      <c r="A42" s="9" t="s">
        <v>78</v>
      </c>
      <c r="B42" s="9" t="s">
        <v>79</v>
      </c>
      <c r="C42" s="10" t="s">
        <v>18</v>
      </c>
      <c r="D42" s="6">
        <v>2364</v>
      </c>
      <c r="E42" s="6">
        <v>0</v>
      </c>
      <c r="F42" s="7">
        <v>0</v>
      </c>
      <c r="G42" s="6">
        <v>0</v>
      </c>
      <c r="H42" s="6">
        <v>0</v>
      </c>
      <c r="I42" s="6">
        <v>0</v>
      </c>
      <c r="K42" s="23"/>
      <c r="L42" s="23"/>
    </row>
    <row r="43" spans="1:12" x14ac:dyDescent="0.25">
      <c r="A43" s="9" t="s">
        <v>80</v>
      </c>
      <c r="B43" s="9" t="s">
        <v>81</v>
      </c>
      <c r="C43" s="10" t="s">
        <v>18</v>
      </c>
      <c r="D43" s="6">
        <v>1070</v>
      </c>
      <c r="E43" s="6">
        <v>1070</v>
      </c>
      <c r="F43" s="7">
        <v>0</v>
      </c>
      <c r="G43" s="6">
        <v>0</v>
      </c>
      <c r="H43" s="6">
        <v>0</v>
      </c>
      <c r="I43" s="6">
        <v>0</v>
      </c>
      <c r="K43" s="23"/>
      <c r="L43" s="23"/>
    </row>
    <row r="44" spans="1:12" x14ac:dyDescent="0.25">
      <c r="A44" s="9" t="s">
        <v>82</v>
      </c>
      <c r="B44" s="9" t="s">
        <v>83</v>
      </c>
      <c r="C44" s="10" t="s">
        <v>82</v>
      </c>
      <c r="D44" s="6">
        <v>919</v>
      </c>
      <c r="E44" s="6">
        <v>0</v>
      </c>
      <c r="F44" s="7">
        <v>0</v>
      </c>
      <c r="G44" s="6">
        <v>0</v>
      </c>
      <c r="H44" s="6">
        <v>0</v>
      </c>
      <c r="I44" s="6">
        <v>40</v>
      </c>
      <c r="K44" s="23"/>
      <c r="L44" s="23"/>
    </row>
    <row r="45" spans="1:12" ht="31.5" x14ac:dyDescent="0.25">
      <c r="A45" s="334" t="s">
        <v>36</v>
      </c>
      <c r="B45" s="9" t="s">
        <v>84</v>
      </c>
      <c r="C45" s="10" t="s">
        <v>36</v>
      </c>
      <c r="D45" s="6">
        <v>608</v>
      </c>
      <c r="E45" s="6">
        <v>0</v>
      </c>
      <c r="F45" s="7">
        <v>0</v>
      </c>
      <c r="G45" s="6">
        <v>0</v>
      </c>
      <c r="H45" s="6">
        <v>0</v>
      </c>
      <c r="I45" s="6">
        <v>210</v>
      </c>
      <c r="K45" s="23"/>
      <c r="L45" s="23"/>
    </row>
    <row r="46" spans="1:12" ht="31.5" x14ac:dyDescent="0.25">
      <c r="A46" s="334"/>
      <c r="B46" s="9" t="s">
        <v>85</v>
      </c>
      <c r="C46" s="10" t="s">
        <v>36</v>
      </c>
      <c r="D46" s="6">
        <v>845</v>
      </c>
      <c r="E46" s="6">
        <v>0</v>
      </c>
      <c r="F46" s="7">
        <v>0</v>
      </c>
      <c r="G46" s="6">
        <v>0</v>
      </c>
      <c r="H46" s="6">
        <v>0</v>
      </c>
      <c r="I46" s="6">
        <v>0</v>
      </c>
      <c r="K46" s="23"/>
      <c r="L46" s="23"/>
    </row>
    <row r="47" spans="1:12" x14ac:dyDescent="0.25">
      <c r="A47" s="9" t="s">
        <v>86</v>
      </c>
      <c r="B47" s="9" t="s">
        <v>87</v>
      </c>
      <c r="C47" s="10" t="s">
        <v>18</v>
      </c>
      <c r="D47" s="6">
        <v>13625</v>
      </c>
      <c r="E47" s="6">
        <v>0</v>
      </c>
      <c r="F47" s="7">
        <v>0</v>
      </c>
      <c r="G47" s="6">
        <v>0</v>
      </c>
      <c r="H47" s="6">
        <v>0</v>
      </c>
      <c r="I47" s="6">
        <v>0</v>
      </c>
      <c r="K47" s="23"/>
      <c r="L47" s="23"/>
    </row>
    <row r="48" spans="1:12" x14ac:dyDescent="0.25">
      <c r="A48" s="9" t="s">
        <v>88</v>
      </c>
      <c r="B48" s="9" t="s">
        <v>89</v>
      </c>
      <c r="C48" s="10" t="s">
        <v>88</v>
      </c>
      <c r="D48" s="6">
        <v>433</v>
      </c>
      <c r="E48" s="6">
        <v>5</v>
      </c>
      <c r="F48" s="7">
        <v>0</v>
      </c>
      <c r="G48" s="6">
        <v>0</v>
      </c>
      <c r="H48" s="6">
        <v>0</v>
      </c>
      <c r="I48" s="6">
        <v>15</v>
      </c>
      <c r="K48" s="23"/>
      <c r="L48" s="23"/>
    </row>
    <row r="49" spans="1:12" x14ac:dyDescent="0.25">
      <c r="A49" s="335" t="s">
        <v>90</v>
      </c>
      <c r="B49" s="336" t="s">
        <v>91</v>
      </c>
      <c r="C49" s="10" t="s">
        <v>67</v>
      </c>
      <c r="D49" s="6">
        <v>0</v>
      </c>
      <c r="E49" s="6">
        <v>0</v>
      </c>
      <c r="F49" s="7">
        <v>0</v>
      </c>
      <c r="G49" s="6">
        <v>0</v>
      </c>
      <c r="H49" s="6">
        <v>0</v>
      </c>
      <c r="I49" s="6">
        <v>0</v>
      </c>
      <c r="K49" s="23"/>
      <c r="L49" s="23"/>
    </row>
    <row r="50" spans="1:12" ht="15" customHeight="1" x14ac:dyDescent="0.25">
      <c r="A50" s="335"/>
      <c r="B50" s="337"/>
      <c r="C50" s="10" t="s">
        <v>65</v>
      </c>
      <c r="D50" s="6">
        <v>6985</v>
      </c>
      <c r="E50" s="6">
        <v>0</v>
      </c>
      <c r="F50" s="7">
        <v>0</v>
      </c>
      <c r="G50" s="6">
        <v>0</v>
      </c>
      <c r="H50" s="6">
        <v>0</v>
      </c>
      <c r="I50" s="6">
        <v>656</v>
      </c>
      <c r="K50" s="23"/>
      <c r="L50" s="23"/>
    </row>
    <row r="51" spans="1:12" ht="18" customHeight="1" x14ac:dyDescent="0.25">
      <c r="A51" s="335"/>
      <c r="B51" s="24" t="s">
        <v>92</v>
      </c>
      <c r="C51" s="10" t="s">
        <v>67</v>
      </c>
      <c r="D51" s="6">
        <v>1830</v>
      </c>
      <c r="E51" s="6">
        <v>0</v>
      </c>
      <c r="F51" s="7">
        <v>0</v>
      </c>
      <c r="G51" s="6">
        <v>0</v>
      </c>
      <c r="H51" s="6">
        <v>0</v>
      </c>
      <c r="I51" s="6">
        <v>250</v>
      </c>
      <c r="K51" s="23"/>
      <c r="L51" s="23"/>
    </row>
    <row r="52" spans="1:12" x14ac:dyDescent="0.25">
      <c r="A52" s="9" t="s">
        <v>93</v>
      </c>
      <c r="B52" s="9" t="s">
        <v>94</v>
      </c>
      <c r="C52" s="25" t="s">
        <v>93</v>
      </c>
      <c r="D52" s="6">
        <v>4490</v>
      </c>
      <c r="E52" s="6">
        <v>10</v>
      </c>
      <c r="F52" s="7">
        <v>0</v>
      </c>
      <c r="G52" s="6">
        <v>0</v>
      </c>
      <c r="H52" s="6">
        <v>0</v>
      </c>
      <c r="I52" s="6">
        <v>409</v>
      </c>
      <c r="K52" s="23"/>
      <c r="L52" s="23"/>
    </row>
    <row r="53" spans="1:12" ht="31.5" x14ac:dyDescent="0.25">
      <c r="A53" s="21" t="s">
        <v>95</v>
      </c>
      <c r="B53" s="12" t="s">
        <v>96</v>
      </c>
      <c r="C53" s="15" t="s">
        <v>44</v>
      </c>
      <c r="D53" s="6">
        <v>15047</v>
      </c>
      <c r="E53" s="6">
        <v>0</v>
      </c>
      <c r="F53" s="7">
        <v>0</v>
      </c>
      <c r="G53" s="6">
        <v>0</v>
      </c>
      <c r="H53" s="6">
        <v>0</v>
      </c>
      <c r="I53" s="6">
        <v>25</v>
      </c>
      <c r="K53" s="23"/>
      <c r="L53" s="23"/>
    </row>
    <row r="54" spans="1:12" ht="19.899999999999999" customHeight="1" x14ac:dyDescent="0.25">
      <c r="A54" s="9" t="s">
        <v>97</v>
      </c>
      <c r="B54" s="9" t="s">
        <v>98</v>
      </c>
      <c r="C54" s="10" t="s">
        <v>99</v>
      </c>
      <c r="D54" s="6">
        <v>139</v>
      </c>
      <c r="E54" s="6">
        <v>0</v>
      </c>
      <c r="F54" s="7">
        <v>0</v>
      </c>
      <c r="G54" s="6">
        <v>0</v>
      </c>
      <c r="H54" s="6">
        <v>0</v>
      </c>
      <c r="I54" s="6">
        <v>20</v>
      </c>
      <c r="K54" s="23"/>
      <c r="L54" s="23"/>
    </row>
    <row r="55" spans="1:12" ht="19.899999999999999" customHeight="1" x14ac:dyDescent="0.25">
      <c r="A55" s="9" t="s">
        <v>100</v>
      </c>
      <c r="B55" s="9" t="s">
        <v>101</v>
      </c>
      <c r="C55" s="10" t="s">
        <v>100</v>
      </c>
      <c r="D55" s="6">
        <v>834</v>
      </c>
      <c r="E55" s="6">
        <v>0</v>
      </c>
      <c r="F55" s="7">
        <v>0</v>
      </c>
      <c r="G55" s="6">
        <v>0</v>
      </c>
      <c r="H55" s="6">
        <v>0</v>
      </c>
      <c r="I55" s="6">
        <v>0</v>
      </c>
      <c r="K55" s="23"/>
      <c r="L55" s="23"/>
    </row>
    <row r="56" spans="1:12" x14ac:dyDescent="0.25">
      <c r="A56" s="9" t="s">
        <v>102</v>
      </c>
      <c r="B56" s="9" t="s">
        <v>103</v>
      </c>
      <c r="C56" s="26" t="s">
        <v>102</v>
      </c>
      <c r="D56" s="6">
        <v>1516</v>
      </c>
      <c r="E56" s="6">
        <v>0</v>
      </c>
      <c r="F56" s="7">
        <v>0</v>
      </c>
      <c r="G56" s="6">
        <v>0</v>
      </c>
      <c r="H56" s="6">
        <v>0</v>
      </c>
      <c r="I56" s="6">
        <v>2</v>
      </c>
      <c r="K56" s="23"/>
      <c r="L56" s="23"/>
    </row>
    <row r="57" spans="1:12" ht="31.15" customHeight="1" x14ac:dyDescent="0.25">
      <c r="A57" s="320" t="s">
        <v>104</v>
      </c>
      <c r="B57" s="321"/>
      <c r="C57" s="27"/>
      <c r="D57" s="28">
        <v>150934</v>
      </c>
      <c r="E57" s="28">
        <v>9151</v>
      </c>
      <c r="F57" s="28">
        <v>4285</v>
      </c>
      <c r="G57" s="28">
        <v>3214</v>
      </c>
      <c r="H57" s="28">
        <v>1071</v>
      </c>
      <c r="I57" s="28">
        <v>5767</v>
      </c>
      <c r="K57" s="23"/>
      <c r="L57" s="23"/>
    </row>
    <row r="58" spans="1:12" ht="32.450000000000003" customHeight="1" x14ac:dyDescent="0.3">
      <c r="A58" s="322" t="s">
        <v>105</v>
      </c>
      <c r="B58" s="323"/>
      <c r="C58" s="31"/>
      <c r="D58" s="32">
        <v>6000</v>
      </c>
      <c r="E58" s="33"/>
      <c r="F58" s="33"/>
      <c r="G58" s="33"/>
      <c r="H58" s="33"/>
      <c r="I58" s="33"/>
      <c r="J58" s="23"/>
      <c r="K58" s="23"/>
      <c r="L58" s="23"/>
    </row>
    <row r="59" spans="1:12" ht="25.9" customHeight="1" x14ac:dyDescent="0.25">
      <c r="A59" s="324" t="s">
        <v>106</v>
      </c>
      <c r="B59" s="325"/>
      <c r="C59" s="34"/>
      <c r="D59" s="35">
        <v>156934</v>
      </c>
      <c r="E59" s="35">
        <v>9151</v>
      </c>
      <c r="F59" s="35">
        <v>4285</v>
      </c>
      <c r="G59" s="35">
        <v>3214</v>
      </c>
      <c r="H59" s="35">
        <v>1071</v>
      </c>
      <c r="I59" s="35">
        <v>5767</v>
      </c>
      <c r="K59" s="326"/>
      <c r="L59" s="326"/>
    </row>
    <row r="60" spans="1:12" x14ac:dyDescent="0.25">
      <c r="B60" s="36"/>
      <c r="C60" s="36"/>
      <c r="K60" s="23"/>
      <c r="L60" s="23"/>
    </row>
    <row r="61" spans="1:12" x14ac:dyDescent="0.25">
      <c r="B61" s="36"/>
      <c r="C61" s="36"/>
      <c r="K61" s="23"/>
      <c r="L61" s="23"/>
    </row>
    <row r="62" spans="1:12" x14ac:dyDescent="0.25">
      <c r="B62" s="36"/>
      <c r="C62" s="36"/>
      <c r="K62" s="23"/>
      <c r="L62" s="23"/>
    </row>
    <row r="63" spans="1:12" x14ac:dyDescent="0.25">
      <c r="A63" s="39"/>
      <c r="B63" s="36"/>
      <c r="C63" s="36"/>
      <c r="K63" s="23"/>
      <c r="L63" s="23"/>
    </row>
    <row r="64" spans="1:12" x14ac:dyDescent="0.25">
      <c r="A64" s="39"/>
      <c r="B64" s="40"/>
      <c r="C64" s="40"/>
      <c r="K64" s="23"/>
      <c r="L64" s="23"/>
    </row>
    <row r="65" spans="11:12" x14ac:dyDescent="0.25">
      <c r="K65" s="23"/>
      <c r="L65" s="23"/>
    </row>
    <row r="66" spans="11:12" x14ac:dyDescent="0.25">
      <c r="K66" s="23"/>
      <c r="L66" s="23"/>
    </row>
    <row r="67" spans="11:12" x14ac:dyDescent="0.25">
      <c r="K67" s="23"/>
      <c r="L67" s="23"/>
    </row>
    <row r="68" spans="11:12" x14ac:dyDescent="0.25">
      <c r="K68" s="23"/>
      <c r="L68" s="23"/>
    </row>
    <row r="69" spans="11:12" x14ac:dyDescent="0.25">
      <c r="K69" s="23"/>
      <c r="L69" s="23"/>
    </row>
  </sheetData>
  <mergeCells count="26">
    <mergeCell ref="F1:I1"/>
    <mergeCell ref="A7:A10"/>
    <mergeCell ref="A19:A20"/>
    <mergeCell ref="B19:B20"/>
    <mergeCell ref="A23:A24"/>
    <mergeCell ref="B2:I2"/>
    <mergeCell ref="B3:I3"/>
    <mergeCell ref="A4:A6"/>
    <mergeCell ref="B4:B6"/>
    <mergeCell ref="C4:C6"/>
    <mergeCell ref="D4:D6"/>
    <mergeCell ref="E4:I4"/>
    <mergeCell ref="E5:E6"/>
    <mergeCell ref="F5:H5"/>
    <mergeCell ref="I5:I6"/>
    <mergeCell ref="A57:B57"/>
    <mergeCell ref="A58:B58"/>
    <mergeCell ref="A59:B59"/>
    <mergeCell ref="K59:L59"/>
    <mergeCell ref="A26:A29"/>
    <mergeCell ref="A30:A32"/>
    <mergeCell ref="A33:A35"/>
    <mergeCell ref="B33:B35"/>
    <mergeCell ref="A45:A46"/>
    <mergeCell ref="A49:A51"/>
    <mergeCell ref="B49:B50"/>
  </mergeCells>
  <pageMargins left="0.70866141732283472" right="0.19685039370078741" top="0.74803149606299213" bottom="0.74803149606299213" header="0.31496062992125984" footer="0.31496062992125984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42"/>
  <sheetViews>
    <sheetView view="pageBreakPreview" topLeftCell="A10" zoomScale="60" zoomScaleNormal="60" workbookViewId="0">
      <selection activeCell="F48" sqref="F48"/>
    </sheetView>
  </sheetViews>
  <sheetFormatPr defaultColWidth="8.85546875" defaultRowHeight="15" x14ac:dyDescent="0.25"/>
  <cols>
    <col min="1" max="1" width="35.42578125" style="69" customWidth="1"/>
    <col min="2" max="2" width="35.7109375" style="69" customWidth="1"/>
    <col min="3" max="3" width="12" style="69" customWidth="1"/>
    <col min="4" max="4" width="16.28515625" style="69" customWidth="1"/>
    <col min="5" max="5" width="12.140625" style="69" customWidth="1"/>
    <col min="6" max="6" width="17.7109375" style="107" customWidth="1"/>
    <col min="7" max="7" width="11" style="107" customWidth="1"/>
    <col min="8" max="8" width="16.7109375" style="107" customWidth="1"/>
    <col min="9" max="9" width="11.140625" style="69" customWidth="1"/>
    <col min="10" max="10" width="16.7109375" style="69" customWidth="1"/>
    <col min="11" max="11" width="8.85546875" style="69"/>
    <col min="12" max="14" width="0" style="69" hidden="1" customWidth="1"/>
    <col min="15" max="238" width="8.85546875" style="69"/>
    <col min="239" max="239" width="37.28515625" style="69" customWidth="1"/>
    <col min="240" max="242" width="8.85546875" style="69"/>
    <col min="243" max="248" width="9.28515625" style="69" customWidth="1"/>
    <col min="249" max="16384" width="8.85546875" style="69"/>
  </cols>
  <sheetData>
    <row r="1" spans="1:14" ht="25.9" customHeight="1" x14ac:dyDescent="0.3">
      <c r="A1" s="368" t="s">
        <v>111</v>
      </c>
      <c r="B1" s="368"/>
      <c r="C1" s="368"/>
      <c r="D1" s="368"/>
      <c r="E1" s="368"/>
      <c r="F1" s="368"/>
      <c r="G1" s="368"/>
      <c r="H1" s="368"/>
    </row>
    <row r="2" spans="1:14" ht="15.75" customHeight="1" x14ac:dyDescent="0.3">
      <c r="A2" s="70"/>
      <c r="B2" s="71"/>
      <c r="C2" s="71"/>
      <c r="D2" s="71"/>
      <c r="E2" s="71"/>
      <c r="F2" s="71"/>
      <c r="G2" s="71"/>
      <c r="H2" s="71"/>
    </row>
    <row r="3" spans="1:14" ht="15.6" customHeight="1" thickBot="1" x14ac:dyDescent="0.3">
      <c r="A3" s="45" t="s">
        <v>178</v>
      </c>
      <c r="B3" s="45"/>
      <c r="F3" s="69"/>
      <c r="G3" s="69"/>
      <c r="H3" s="69"/>
    </row>
    <row r="4" spans="1:14" ht="21" customHeight="1" x14ac:dyDescent="0.25">
      <c r="A4" s="370" t="s">
        <v>112</v>
      </c>
      <c r="B4" s="459" t="s">
        <v>113</v>
      </c>
      <c r="C4" s="462" t="s">
        <v>114</v>
      </c>
      <c r="D4" s="463"/>
      <c r="E4" s="466" t="s">
        <v>6</v>
      </c>
      <c r="F4" s="466"/>
      <c r="G4" s="466"/>
      <c r="H4" s="466"/>
      <c r="I4" s="466"/>
      <c r="J4" s="467"/>
      <c r="L4" s="362" t="s">
        <v>115</v>
      </c>
      <c r="M4" s="362"/>
      <c r="N4" s="362"/>
    </row>
    <row r="5" spans="1:14" ht="42" customHeight="1" x14ac:dyDescent="0.25">
      <c r="A5" s="371"/>
      <c r="B5" s="460"/>
      <c r="C5" s="464"/>
      <c r="D5" s="465"/>
      <c r="E5" s="363" t="s">
        <v>116</v>
      </c>
      <c r="F5" s="363"/>
      <c r="G5" s="363" t="s">
        <v>117</v>
      </c>
      <c r="H5" s="363"/>
      <c r="I5" s="363" t="s">
        <v>118</v>
      </c>
      <c r="J5" s="468"/>
      <c r="L5" s="362"/>
      <c r="M5" s="362"/>
      <c r="N5" s="362"/>
    </row>
    <row r="6" spans="1:14" ht="72" customHeight="1" thickBot="1" x14ac:dyDescent="0.3">
      <c r="A6" s="372"/>
      <c r="B6" s="461"/>
      <c r="C6" s="129" t="s">
        <v>10</v>
      </c>
      <c r="D6" s="72" t="s">
        <v>119</v>
      </c>
      <c r="E6" s="72" t="s">
        <v>10</v>
      </c>
      <c r="F6" s="72" t="s">
        <v>119</v>
      </c>
      <c r="G6" s="72" t="s">
        <v>10</v>
      </c>
      <c r="H6" s="72" t="s">
        <v>119</v>
      </c>
      <c r="I6" s="72" t="s">
        <v>10</v>
      </c>
      <c r="J6" s="130" t="s">
        <v>119</v>
      </c>
      <c r="L6" s="109" t="s">
        <v>10</v>
      </c>
      <c r="M6" s="109" t="s">
        <v>11</v>
      </c>
      <c r="N6" s="109" t="s">
        <v>120</v>
      </c>
    </row>
    <row r="7" spans="1:14" ht="37.9" customHeight="1" x14ac:dyDescent="0.25">
      <c r="A7" s="364" t="s">
        <v>22</v>
      </c>
      <c r="B7" s="131" t="s">
        <v>121</v>
      </c>
      <c r="C7" s="132">
        <f>E7+G7+I7</f>
        <v>0</v>
      </c>
      <c r="D7" s="133">
        <f>F7+H7+J7</f>
        <v>0</v>
      </c>
      <c r="E7" s="133"/>
      <c r="F7" s="133"/>
      <c r="G7" s="133"/>
      <c r="H7" s="133"/>
      <c r="I7" s="110"/>
      <c r="J7" s="134"/>
      <c r="L7" s="111">
        <f>M7+N7</f>
        <v>0</v>
      </c>
      <c r="M7" s="112"/>
      <c r="N7" s="112"/>
    </row>
    <row r="8" spans="1:14" ht="19.899999999999999" customHeight="1" x14ac:dyDescent="0.25">
      <c r="A8" s="365"/>
      <c r="B8" s="131" t="s">
        <v>122</v>
      </c>
      <c r="C8" s="132">
        <f t="shared" ref="C8:D20" si="0">E8+G8+I8</f>
        <v>0</v>
      </c>
      <c r="D8" s="133">
        <f t="shared" si="0"/>
        <v>0</v>
      </c>
      <c r="E8" s="133"/>
      <c r="F8" s="133"/>
      <c r="G8" s="133"/>
      <c r="H8" s="133"/>
      <c r="I8" s="110"/>
      <c r="J8" s="134"/>
      <c r="L8" s="111">
        <f t="shared" ref="L8:L41" si="1">M8+N8</f>
        <v>0</v>
      </c>
      <c r="M8" s="112"/>
      <c r="N8" s="112"/>
    </row>
    <row r="9" spans="1:14" ht="49.9" customHeight="1" x14ac:dyDescent="0.25">
      <c r="A9" s="366"/>
      <c r="B9" s="131" t="s">
        <v>123</v>
      </c>
      <c r="C9" s="132">
        <f t="shared" si="0"/>
        <v>0</v>
      </c>
      <c r="D9" s="133">
        <f t="shared" si="0"/>
        <v>0</v>
      </c>
      <c r="E9" s="133"/>
      <c r="F9" s="133"/>
      <c r="G9" s="133"/>
      <c r="H9" s="133"/>
      <c r="I9" s="110"/>
      <c r="J9" s="134"/>
      <c r="L9" s="111">
        <f t="shared" si="1"/>
        <v>0</v>
      </c>
      <c r="M9" s="112"/>
      <c r="N9" s="112"/>
    </row>
    <row r="10" spans="1:14" ht="19.899999999999999" customHeight="1" x14ac:dyDescent="0.25">
      <c r="A10" s="77" t="s">
        <v>124</v>
      </c>
      <c r="B10" s="131" t="s">
        <v>125</v>
      </c>
      <c r="C10" s="132">
        <f t="shared" si="0"/>
        <v>0</v>
      </c>
      <c r="D10" s="133">
        <f t="shared" si="0"/>
        <v>0</v>
      </c>
      <c r="E10" s="133"/>
      <c r="F10" s="133"/>
      <c r="G10" s="133"/>
      <c r="H10" s="133"/>
      <c r="I10" s="110"/>
      <c r="J10" s="134"/>
      <c r="L10" s="111">
        <f t="shared" si="1"/>
        <v>0</v>
      </c>
      <c r="M10" s="112"/>
      <c r="N10" s="112"/>
    </row>
    <row r="11" spans="1:14" ht="19.899999999999999" customHeight="1" x14ac:dyDescent="0.25">
      <c r="A11" s="77" t="s">
        <v>126</v>
      </c>
      <c r="B11" s="131" t="s">
        <v>127</v>
      </c>
      <c r="C11" s="132">
        <f t="shared" si="0"/>
        <v>0</v>
      </c>
      <c r="D11" s="133">
        <f t="shared" si="0"/>
        <v>0</v>
      </c>
      <c r="E11" s="133"/>
      <c r="F11" s="133"/>
      <c r="G11" s="133"/>
      <c r="H11" s="133"/>
      <c r="I11" s="110"/>
      <c r="J11" s="134"/>
      <c r="L11" s="111">
        <f t="shared" si="1"/>
        <v>0</v>
      </c>
      <c r="M11" s="112"/>
      <c r="N11" s="112"/>
    </row>
    <row r="12" spans="1:14" ht="19.899999999999999" customHeight="1" x14ac:dyDescent="0.25">
      <c r="A12" s="77" t="s">
        <v>128</v>
      </c>
      <c r="B12" s="131" t="s">
        <v>129</v>
      </c>
      <c r="C12" s="132">
        <f t="shared" si="0"/>
        <v>0</v>
      </c>
      <c r="D12" s="133">
        <f t="shared" si="0"/>
        <v>0</v>
      </c>
      <c r="E12" s="133"/>
      <c r="F12" s="133"/>
      <c r="G12" s="133"/>
      <c r="H12" s="133"/>
      <c r="I12" s="110"/>
      <c r="J12" s="134"/>
      <c r="L12" s="111">
        <f t="shared" si="1"/>
        <v>0</v>
      </c>
      <c r="M12" s="112"/>
      <c r="N12" s="112"/>
    </row>
    <row r="13" spans="1:14" ht="19.899999999999999" customHeight="1" x14ac:dyDescent="0.25">
      <c r="A13" s="78" t="s">
        <v>32</v>
      </c>
      <c r="B13" s="131" t="s">
        <v>33</v>
      </c>
      <c r="C13" s="132">
        <f t="shared" si="0"/>
        <v>0</v>
      </c>
      <c r="D13" s="133">
        <f t="shared" si="0"/>
        <v>0</v>
      </c>
      <c r="E13" s="133"/>
      <c r="F13" s="133"/>
      <c r="G13" s="133"/>
      <c r="H13" s="133"/>
      <c r="I13" s="110"/>
      <c r="J13" s="134"/>
      <c r="L13" s="111">
        <f t="shared" si="1"/>
        <v>0</v>
      </c>
      <c r="M13" s="112"/>
      <c r="N13" s="112"/>
    </row>
    <row r="14" spans="1:14" ht="16.149999999999999" customHeight="1" x14ac:dyDescent="0.25">
      <c r="A14" s="77" t="s">
        <v>130</v>
      </c>
      <c r="B14" s="131" t="s">
        <v>131</v>
      </c>
      <c r="C14" s="132">
        <f t="shared" si="0"/>
        <v>0</v>
      </c>
      <c r="D14" s="133">
        <f t="shared" si="0"/>
        <v>0</v>
      </c>
      <c r="E14" s="133"/>
      <c r="F14" s="133"/>
      <c r="G14" s="133"/>
      <c r="H14" s="133"/>
      <c r="I14" s="110"/>
      <c r="J14" s="134"/>
      <c r="L14" s="111">
        <f t="shared" si="1"/>
        <v>0</v>
      </c>
      <c r="M14" s="112"/>
      <c r="N14" s="112"/>
    </row>
    <row r="15" spans="1:14" ht="16.149999999999999" customHeight="1" x14ac:dyDescent="0.25">
      <c r="A15" s="77" t="s">
        <v>132</v>
      </c>
      <c r="B15" s="131" t="s">
        <v>133</v>
      </c>
      <c r="C15" s="132">
        <f>E15+G15+I15</f>
        <v>0</v>
      </c>
      <c r="D15" s="133">
        <f>F15+H15+J15</f>
        <v>0</v>
      </c>
      <c r="E15" s="133"/>
      <c r="F15" s="133"/>
      <c r="G15" s="133"/>
      <c r="H15" s="133"/>
      <c r="I15" s="110"/>
      <c r="J15" s="134"/>
      <c r="L15" s="111"/>
      <c r="M15" s="112"/>
      <c r="N15" s="112"/>
    </row>
    <row r="16" spans="1:14" ht="16.149999999999999" customHeight="1" x14ac:dyDescent="0.25">
      <c r="A16" s="77" t="s">
        <v>134</v>
      </c>
      <c r="B16" s="131" t="s">
        <v>135</v>
      </c>
      <c r="C16" s="132"/>
      <c r="D16" s="133"/>
      <c r="E16" s="133"/>
      <c r="F16" s="133"/>
      <c r="G16" s="133"/>
      <c r="H16" s="133"/>
      <c r="I16" s="110"/>
      <c r="J16" s="134"/>
      <c r="L16" s="111"/>
      <c r="M16" s="112"/>
      <c r="N16" s="112"/>
    </row>
    <row r="17" spans="1:14" ht="19.899999999999999" customHeight="1" x14ac:dyDescent="0.25">
      <c r="A17" s="77" t="s">
        <v>136</v>
      </c>
      <c r="B17" s="131" t="s">
        <v>137</v>
      </c>
      <c r="C17" s="132">
        <f t="shared" si="0"/>
        <v>0</v>
      </c>
      <c r="D17" s="133">
        <f t="shared" si="0"/>
        <v>0</v>
      </c>
      <c r="E17" s="133"/>
      <c r="F17" s="133"/>
      <c r="G17" s="133"/>
      <c r="H17" s="133"/>
      <c r="I17" s="110"/>
      <c r="J17" s="134"/>
      <c r="L17" s="111">
        <f t="shared" si="1"/>
        <v>0</v>
      </c>
      <c r="M17" s="112"/>
      <c r="N17" s="112"/>
    </row>
    <row r="18" spans="1:14" ht="19.899999999999999" customHeight="1" x14ac:dyDescent="0.25">
      <c r="A18" s="77" t="s">
        <v>138</v>
      </c>
      <c r="B18" s="131" t="s">
        <v>139</v>
      </c>
      <c r="C18" s="132">
        <f t="shared" si="0"/>
        <v>0</v>
      </c>
      <c r="D18" s="133">
        <f t="shared" si="0"/>
        <v>0</v>
      </c>
      <c r="E18" s="133"/>
      <c r="F18" s="133"/>
      <c r="G18" s="133"/>
      <c r="H18" s="133"/>
      <c r="I18" s="110"/>
      <c r="J18" s="134"/>
      <c r="L18" s="111">
        <f t="shared" si="1"/>
        <v>0</v>
      </c>
      <c r="M18" s="112"/>
      <c r="N18" s="112"/>
    </row>
    <row r="19" spans="1:14" ht="19.899999999999999" customHeight="1" x14ac:dyDescent="0.25">
      <c r="A19" s="77" t="s">
        <v>49</v>
      </c>
      <c r="B19" s="131" t="s">
        <v>50</v>
      </c>
      <c r="C19" s="132">
        <f t="shared" si="0"/>
        <v>0</v>
      </c>
      <c r="D19" s="133">
        <f t="shared" si="0"/>
        <v>0</v>
      </c>
      <c r="E19" s="133"/>
      <c r="F19" s="133"/>
      <c r="G19" s="133"/>
      <c r="H19" s="133"/>
      <c r="I19" s="110"/>
      <c r="J19" s="134"/>
      <c r="L19" s="111">
        <f t="shared" si="1"/>
        <v>0</v>
      </c>
      <c r="M19" s="112"/>
      <c r="N19" s="112"/>
    </row>
    <row r="20" spans="1:14" ht="19.899999999999999" customHeight="1" x14ac:dyDescent="0.25">
      <c r="A20" s="77" t="s">
        <v>140</v>
      </c>
      <c r="B20" s="131" t="s">
        <v>141</v>
      </c>
      <c r="C20" s="132">
        <f t="shared" si="0"/>
        <v>0</v>
      </c>
      <c r="D20" s="133">
        <f t="shared" si="0"/>
        <v>0</v>
      </c>
      <c r="E20" s="133"/>
      <c r="F20" s="133"/>
      <c r="G20" s="133"/>
      <c r="H20" s="133"/>
      <c r="I20" s="110"/>
      <c r="J20" s="134"/>
      <c r="L20" s="111">
        <f t="shared" si="1"/>
        <v>0</v>
      </c>
      <c r="M20" s="112"/>
      <c r="N20" s="112"/>
    </row>
    <row r="21" spans="1:14" ht="19.899999999999999" customHeight="1" x14ac:dyDescent="0.25">
      <c r="A21" s="77" t="s">
        <v>142</v>
      </c>
      <c r="B21" s="131"/>
      <c r="C21" s="132">
        <f t="shared" ref="C21:J21" si="2">SUM(C22:C24)</f>
        <v>0</v>
      </c>
      <c r="D21" s="133">
        <f t="shared" si="2"/>
        <v>0</v>
      </c>
      <c r="E21" s="133">
        <f>SUM(E22:E24)</f>
        <v>0</v>
      </c>
      <c r="F21" s="133">
        <f t="shared" si="2"/>
        <v>0</v>
      </c>
      <c r="G21" s="133">
        <f t="shared" si="2"/>
        <v>0</v>
      </c>
      <c r="H21" s="133">
        <f t="shared" si="2"/>
        <v>0</v>
      </c>
      <c r="I21" s="133">
        <f t="shared" si="2"/>
        <v>0</v>
      </c>
      <c r="J21" s="135">
        <f t="shared" si="2"/>
        <v>0</v>
      </c>
      <c r="L21" s="111">
        <f t="shared" si="1"/>
        <v>0</v>
      </c>
      <c r="M21" s="75">
        <f>SUM(M22:M24)</f>
        <v>0</v>
      </c>
      <c r="N21" s="75">
        <f>SUM(N22:N24)</f>
        <v>0</v>
      </c>
    </row>
    <row r="22" spans="1:14" ht="19.899999999999999" customHeight="1" x14ac:dyDescent="0.25">
      <c r="A22" s="367" t="s">
        <v>143</v>
      </c>
      <c r="B22" s="136" t="s">
        <v>144</v>
      </c>
      <c r="C22" s="132">
        <f t="shared" ref="C22:D40" si="3">E22+G22+I22</f>
        <v>0</v>
      </c>
      <c r="D22" s="133">
        <f t="shared" si="3"/>
        <v>0</v>
      </c>
      <c r="E22" s="133"/>
      <c r="F22" s="133"/>
      <c r="G22" s="133"/>
      <c r="H22" s="133"/>
      <c r="I22" s="133"/>
      <c r="J22" s="135"/>
      <c r="L22" s="111">
        <f t="shared" si="1"/>
        <v>0</v>
      </c>
      <c r="M22" s="112"/>
      <c r="N22" s="112"/>
    </row>
    <row r="23" spans="1:14" ht="50.45" customHeight="1" x14ac:dyDescent="0.25">
      <c r="A23" s="365"/>
      <c r="B23" s="137" t="s">
        <v>145</v>
      </c>
      <c r="C23" s="132">
        <f t="shared" si="3"/>
        <v>0</v>
      </c>
      <c r="D23" s="133">
        <f t="shared" si="3"/>
        <v>0</v>
      </c>
      <c r="E23" s="133"/>
      <c r="F23" s="133"/>
      <c r="G23" s="133"/>
      <c r="H23" s="133"/>
      <c r="I23" s="110"/>
      <c r="J23" s="134"/>
      <c r="L23" s="111">
        <f t="shared" si="1"/>
        <v>0</v>
      </c>
      <c r="M23" s="112"/>
      <c r="N23" s="112"/>
    </row>
    <row r="24" spans="1:14" ht="32.450000000000003" customHeight="1" x14ac:dyDescent="0.25">
      <c r="A24" s="366"/>
      <c r="B24" s="137" t="s">
        <v>146</v>
      </c>
      <c r="C24" s="132">
        <f t="shared" si="3"/>
        <v>0</v>
      </c>
      <c r="D24" s="133">
        <f t="shared" si="3"/>
        <v>0</v>
      </c>
      <c r="E24" s="133"/>
      <c r="F24" s="133"/>
      <c r="G24" s="133"/>
      <c r="H24" s="133"/>
      <c r="I24" s="110"/>
      <c r="J24" s="134"/>
      <c r="L24" s="111">
        <f t="shared" si="1"/>
        <v>0</v>
      </c>
      <c r="M24" s="112"/>
      <c r="N24" s="112"/>
    </row>
    <row r="25" spans="1:14" ht="23.45" customHeight="1" x14ac:dyDescent="0.25">
      <c r="A25" s="77" t="s">
        <v>147</v>
      </c>
      <c r="B25" s="137" t="s">
        <v>148</v>
      </c>
      <c r="C25" s="132">
        <f t="shared" si="3"/>
        <v>0</v>
      </c>
      <c r="D25" s="133">
        <f t="shared" si="3"/>
        <v>0</v>
      </c>
      <c r="E25" s="133"/>
      <c r="F25" s="133"/>
      <c r="G25" s="133"/>
      <c r="H25" s="133"/>
      <c r="I25" s="110"/>
      <c r="J25" s="134"/>
      <c r="L25" s="111">
        <f t="shared" si="1"/>
        <v>0</v>
      </c>
      <c r="M25" s="112"/>
      <c r="N25" s="112"/>
    </row>
    <row r="26" spans="1:14" ht="19.899999999999999" customHeight="1" x14ac:dyDescent="0.25">
      <c r="A26" s="78" t="s">
        <v>39</v>
      </c>
      <c r="B26" s="131" t="s">
        <v>72</v>
      </c>
      <c r="C26" s="132">
        <f t="shared" si="3"/>
        <v>0</v>
      </c>
      <c r="D26" s="133">
        <f t="shared" si="3"/>
        <v>0</v>
      </c>
      <c r="E26" s="133"/>
      <c r="F26" s="133"/>
      <c r="G26" s="133"/>
      <c r="H26" s="133"/>
      <c r="I26" s="110"/>
      <c r="J26" s="134"/>
      <c r="L26" s="111">
        <f t="shared" si="1"/>
        <v>0</v>
      </c>
      <c r="M26" s="112"/>
      <c r="N26" s="112"/>
    </row>
    <row r="27" spans="1:14" ht="19.899999999999999" customHeight="1" x14ac:dyDescent="0.25">
      <c r="A27" s="77" t="s">
        <v>149</v>
      </c>
      <c r="B27" s="131" t="s">
        <v>74</v>
      </c>
      <c r="C27" s="132">
        <f t="shared" si="3"/>
        <v>0</v>
      </c>
      <c r="D27" s="133">
        <f t="shared" si="3"/>
        <v>0</v>
      </c>
      <c r="E27" s="133"/>
      <c r="F27" s="133"/>
      <c r="G27" s="133"/>
      <c r="H27" s="133"/>
      <c r="I27" s="110"/>
      <c r="J27" s="134"/>
      <c r="L27" s="111">
        <f t="shared" si="1"/>
        <v>0</v>
      </c>
      <c r="M27" s="112"/>
      <c r="N27" s="112"/>
    </row>
    <row r="28" spans="1:14" ht="19.899999999999999" customHeight="1" x14ac:dyDescent="0.25">
      <c r="A28" s="77" t="s">
        <v>150</v>
      </c>
      <c r="B28" s="131" t="s">
        <v>151</v>
      </c>
      <c r="C28" s="132">
        <f t="shared" si="3"/>
        <v>412</v>
      </c>
      <c r="D28" s="133">
        <f t="shared" si="3"/>
        <v>0</v>
      </c>
      <c r="E28" s="133"/>
      <c r="F28" s="133"/>
      <c r="G28" s="133"/>
      <c r="H28" s="133"/>
      <c r="I28" s="110">
        <v>412</v>
      </c>
      <c r="J28" s="134"/>
      <c r="L28" s="111">
        <f t="shared" si="1"/>
        <v>0</v>
      </c>
      <c r="M28" s="112"/>
      <c r="N28" s="112"/>
    </row>
    <row r="29" spans="1:14" ht="19.899999999999999" customHeight="1" x14ac:dyDescent="0.25">
      <c r="A29" s="77" t="s">
        <v>152</v>
      </c>
      <c r="B29" s="131" t="s">
        <v>153</v>
      </c>
      <c r="C29" s="132">
        <f t="shared" si="3"/>
        <v>0</v>
      </c>
      <c r="D29" s="133">
        <f t="shared" si="3"/>
        <v>0</v>
      </c>
      <c r="E29" s="133"/>
      <c r="F29" s="133"/>
      <c r="G29" s="133"/>
      <c r="H29" s="133"/>
      <c r="I29" s="110"/>
      <c r="J29" s="134"/>
      <c r="L29" s="111">
        <f t="shared" si="1"/>
        <v>0</v>
      </c>
      <c r="M29" s="112"/>
      <c r="N29" s="112"/>
    </row>
    <row r="30" spans="1:14" ht="19.899999999999999" customHeight="1" x14ac:dyDescent="0.25">
      <c r="A30" s="77" t="s">
        <v>154</v>
      </c>
      <c r="B30" s="131" t="s">
        <v>155</v>
      </c>
      <c r="C30" s="132">
        <f t="shared" si="3"/>
        <v>0</v>
      </c>
      <c r="D30" s="133">
        <f t="shared" si="3"/>
        <v>0</v>
      </c>
      <c r="E30" s="133"/>
      <c r="F30" s="133"/>
      <c r="G30" s="133"/>
      <c r="H30" s="133"/>
      <c r="I30" s="110"/>
      <c r="J30" s="134"/>
      <c r="L30" s="111">
        <f t="shared" si="1"/>
        <v>0</v>
      </c>
      <c r="M30" s="112"/>
      <c r="N30" s="112"/>
    </row>
    <row r="31" spans="1:14" ht="19.899999999999999" customHeight="1" x14ac:dyDescent="0.25">
      <c r="A31" s="87" t="s">
        <v>156</v>
      </c>
      <c r="B31" s="131" t="s">
        <v>157</v>
      </c>
      <c r="C31" s="132">
        <f t="shared" si="3"/>
        <v>0</v>
      </c>
      <c r="D31" s="133">
        <f t="shared" si="3"/>
        <v>0</v>
      </c>
      <c r="E31" s="133"/>
      <c r="F31" s="133"/>
      <c r="G31" s="133"/>
      <c r="H31" s="133"/>
      <c r="I31" s="110"/>
      <c r="J31" s="134"/>
      <c r="L31" s="111">
        <f t="shared" si="1"/>
        <v>0</v>
      </c>
      <c r="M31" s="112"/>
      <c r="N31" s="112"/>
    </row>
    <row r="32" spans="1:14" ht="19.899999999999999" customHeight="1" x14ac:dyDescent="0.25">
      <c r="A32" s="77" t="s">
        <v>158</v>
      </c>
      <c r="B32" s="131" t="s">
        <v>159</v>
      </c>
      <c r="C32" s="132">
        <f t="shared" si="3"/>
        <v>0</v>
      </c>
      <c r="D32" s="133">
        <f t="shared" si="3"/>
        <v>0</v>
      </c>
      <c r="E32" s="133"/>
      <c r="F32" s="133"/>
      <c r="G32" s="133"/>
      <c r="H32" s="133"/>
      <c r="I32" s="110"/>
      <c r="J32" s="134"/>
      <c r="L32" s="111">
        <f t="shared" si="1"/>
        <v>0</v>
      </c>
      <c r="M32" s="112"/>
      <c r="N32" s="112"/>
    </row>
    <row r="33" spans="1:14" ht="19.899999999999999" customHeight="1" x14ac:dyDescent="0.25">
      <c r="A33" s="88" t="s">
        <v>160</v>
      </c>
      <c r="B33" s="89" t="s">
        <v>161</v>
      </c>
      <c r="C33" s="132">
        <f>E33+G33+I33</f>
        <v>0</v>
      </c>
      <c r="D33" s="133">
        <f>F33+H33+J33</f>
        <v>0</v>
      </c>
      <c r="E33" s="133"/>
      <c r="F33" s="133"/>
      <c r="G33" s="133"/>
      <c r="H33" s="133"/>
      <c r="I33" s="110"/>
      <c r="J33" s="134"/>
      <c r="L33" s="111"/>
      <c r="M33" s="112"/>
      <c r="N33" s="112"/>
    </row>
    <row r="34" spans="1:14" ht="19.899999999999999" customHeight="1" x14ac:dyDescent="0.25">
      <c r="A34" s="77" t="s">
        <v>162</v>
      </c>
      <c r="B34" s="131" t="s">
        <v>163</v>
      </c>
      <c r="C34" s="132">
        <f t="shared" si="3"/>
        <v>0</v>
      </c>
      <c r="D34" s="133">
        <f t="shared" si="3"/>
        <v>0</v>
      </c>
      <c r="E34" s="133"/>
      <c r="F34" s="133"/>
      <c r="G34" s="133"/>
      <c r="H34" s="133"/>
      <c r="I34" s="110"/>
      <c r="J34" s="134"/>
      <c r="L34" s="111">
        <f t="shared" si="1"/>
        <v>0</v>
      </c>
      <c r="M34" s="112"/>
      <c r="N34" s="112"/>
    </row>
    <row r="35" spans="1:14" ht="19.899999999999999" customHeight="1" x14ac:dyDescent="0.25">
      <c r="A35" s="358" t="s">
        <v>164</v>
      </c>
      <c r="B35" s="131" t="s">
        <v>165</v>
      </c>
      <c r="C35" s="132">
        <f t="shared" si="3"/>
        <v>0</v>
      </c>
      <c r="D35" s="133">
        <f t="shared" si="3"/>
        <v>0</v>
      </c>
      <c r="E35" s="133"/>
      <c r="F35" s="133"/>
      <c r="G35" s="133"/>
      <c r="H35" s="133"/>
      <c r="I35" s="110"/>
      <c r="J35" s="134"/>
      <c r="L35" s="111">
        <f t="shared" si="1"/>
        <v>0</v>
      </c>
      <c r="M35" s="112"/>
      <c r="N35" s="112"/>
    </row>
    <row r="36" spans="1:14" ht="19.899999999999999" customHeight="1" x14ac:dyDescent="0.25">
      <c r="A36" s="359"/>
      <c r="B36" s="131" t="s">
        <v>166</v>
      </c>
      <c r="C36" s="132">
        <f t="shared" si="3"/>
        <v>0</v>
      </c>
      <c r="D36" s="133">
        <f t="shared" si="3"/>
        <v>0</v>
      </c>
      <c r="E36" s="133"/>
      <c r="F36" s="133"/>
      <c r="G36" s="133"/>
      <c r="H36" s="133"/>
      <c r="I36" s="110"/>
      <c r="J36" s="134"/>
      <c r="L36" s="111">
        <f t="shared" si="1"/>
        <v>0</v>
      </c>
      <c r="M36" s="112"/>
      <c r="N36" s="112"/>
    </row>
    <row r="37" spans="1:14" ht="19.899999999999999" customHeight="1" x14ac:dyDescent="0.25">
      <c r="A37" s="87" t="s">
        <v>167</v>
      </c>
      <c r="B37" s="131" t="s">
        <v>168</v>
      </c>
      <c r="C37" s="132">
        <f t="shared" si="3"/>
        <v>0</v>
      </c>
      <c r="D37" s="133">
        <f t="shared" si="3"/>
        <v>0</v>
      </c>
      <c r="E37" s="133"/>
      <c r="F37" s="133"/>
      <c r="G37" s="133"/>
      <c r="H37" s="133"/>
      <c r="I37" s="110"/>
      <c r="J37" s="134"/>
      <c r="L37" s="111">
        <f t="shared" si="1"/>
        <v>0</v>
      </c>
      <c r="M37" s="112"/>
      <c r="N37" s="112"/>
    </row>
    <row r="38" spans="1:14" ht="19.899999999999999" customHeight="1" x14ac:dyDescent="0.25">
      <c r="A38" s="87" t="s">
        <v>169</v>
      </c>
      <c r="B38" s="131" t="s">
        <v>96</v>
      </c>
      <c r="C38" s="132">
        <f t="shared" si="3"/>
        <v>0</v>
      </c>
      <c r="D38" s="133">
        <f t="shared" si="3"/>
        <v>0</v>
      </c>
      <c r="E38" s="133"/>
      <c r="F38" s="133"/>
      <c r="G38" s="133"/>
      <c r="H38" s="133"/>
      <c r="I38" s="110"/>
      <c r="J38" s="134"/>
      <c r="L38" s="111">
        <f t="shared" si="1"/>
        <v>0</v>
      </c>
      <c r="M38" s="112"/>
      <c r="N38" s="112"/>
    </row>
    <row r="39" spans="1:14" ht="19.899999999999999" customHeight="1" x14ac:dyDescent="0.25">
      <c r="A39" s="77" t="s">
        <v>170</v>
      </c>
      <c r="B39" s="131" t="s">
        <v>171</v>
      </c>
      <c r="C39" s="132">
        <f t="shared" si="3"/>
        <v>0</v>
      </c>
      <c r="D39" s="133">
        <f t="shared" si="3"/>
        <v>0</v>
      </c>
      <c r="E39" s="133"/>
      <c r="F39" s="133"/>
      <c r="G39" s="133"/>
      <c r="H39" s="133"/>
      <c r="I39" s="110"/>
      <c r="J39" s="134"/>
      <c r="L39" s="111">
        <f t="shared" si="1"/>
        <v>0</v>
      </c>
      <c r="M39" s="112"/>
      <c r="N39" s="112"/>
    </row>
    <row r="40" spans="1:14" ht="19.899999999999999" customHeight="1" x14ac:dyDescent="0.25">
      <c r="A40" s="77" t="s">
        <v>172</v>
      </c>
      <c r="B40" s="131" t="s">
        <v>173</v>
      </c>
      <c r="C40" s="132">
        <f t="shared" si="3"/>
        <v>0</v>
      </c>
      <c r="D40" s="133">
        <f t="shared" si="3"/>
        <v>0</v>
      </c>
      <c r="E40" s="133"/>
      <c r="F40" s="133"/>
      <c r="G40" s="133"/>
      <c r="H40" s="133"/>
      <c r="I40" s="110"/>
      <c r="J40" s="134"/>
      <c r="L40" s="111">
        <f t="shared" si="1"/>
        <v>0</v>
      </c>
      <c r="M40" s="112"/>
      <c r="N40" s="112"/>
    </row>
    <row r="41" spans="1:14" s="101" customFormat="1" ht="31.9" customHeight="1" thickBot="1" x14ac:dyDescent="0.25">
      <c r="A41" s="119" t="s">
        <v>108</v>
      </c>
      <c r="B41" s="138"/>
      <c r="C41" s="139">
        <f>SUM(C7:C21)+SUM(C25:C40)</f>
        <v>412</v>
      </c>
      <c r="D41" s="140">
        <f>SUM(D7:D21)+SUM(D25:D40)</f>
        <v>0</v>
      </c>
      <c r="E41" s="140">
        <f t="shared" ref="E41:J41" si="4">SUM(E7:E21)+SUM(E25:E40)</f>
        <v>0</v>
      </c>
      <c r="F41" s="140">
        <f t="shared" si="4"/>
        <v>0</v>
      </c>
      <c r="G41" s="140">
        <f t="shared" si="4"/>
        <v>0</v>
      </c>
      <c r="H41" s="140">
        <f t="shared" si="4"/>
        <v>0</v>
      </c>
      <c r="I41" s="140">
        <f t="shared" si="4"/>
        <v>412</v>
      </c>
      <c r="J41" s="141">
        <f t="shared" si="4"/>
        <v>0</v>
      </c>
      <c r="L41" s="111">
        <f t="shared" si="1"/>
        <v>0</v>
      </c>
      <c r="M41" s="72">
        <f>SUM(M7:M21)+SUM(M25:M40)</f>
        <v>0</v>
      </c>
      <c r="N41" s="72">
        <f>SUM(N7:N21)+SUM(N25:N40)</f>
        <v>0</v>
      </c>
    </row>
    <row r="42" spans="1:14" x14ac:dyDescent="0.25">
      <c r="A42" s="123" t="s">
        <v>105</v>
      </c>
      <c r="B42" s="123"/>
      <c r="C42" s="123"/>
      <c r="D42" s="123"/>
      <c r="E42" s="123"/>
      <c r="F42" s="124"/>
      <c r="G42" s="124"/>
      <c r="H42" s="124"/>
      <c r="I42" s="123"/>
      <c r="J42" s="123"/>
    </row>
  </sheetData>
  <mergeCells count="12">
    <mergeCell ref="L4:N5"/>
    <mergeCell ref="E5:F5"/>
    <mergeCell ref="G5:H5"/>
    <mergeCell ref="I5:J5"/>
    <mergeCell ref="A7:A9"/>
    <mergeCell ref="A22:A24"/>
    <mergeCell ref="A35:A36"/>
    <mergeCell ref="A1:H1"/>
    <mergeCell ref="A4:A6"/>
    <mergeCell ref="B4:B6"/>
    <mergeCell ref="C4:D5"/>
    <mergeCell ref="E4:J4"/>
  </mergeCells>
  <pageMargins left="0.23622047244094491" right="0.23622047244094491" top="0.74803149606299213" bottom="0.74803149606299213" header="0.31496062992125984" footer="0.31496062992125984"/>
  <pageSetup paperSize="9" scale="77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42"/>
  <sheetViews>
    <sheetView view="pageBreakPreview" topLeftCell="A16" zoomScale="60" zoomScaleNormal="60" workbookViewId="0">
      <selection activeCell="F48" sqref="F48"/>
    </sheetView>
  </sheetViews>
  <sheetFormatPr defaultColWidth="8.85546875" defaultRowHeight="15" x14ac:dyDescent="0.25"/>
  <cols>
    <col min="1" max="1" width="35.42578125" style="69" customWidth="1"/>
    <col min="2" max="2" width="35.7109375" style="69" customWidth="1"/>
    <col min="3" max="3" width="11.28515625" style="69" customWidth="1"/>
    <col min="4" max="4" width="16.28515625" style="69" customWidth="1"/>
    <col min="5" max="5" width="10.85546875" style="69" customWidth="1"/>
    <col min="6" max="6" width="17.7109375" style="107" customWidth="1"/>
    <col min="7" max="7" width="11.7109375" style="107" customWidth="1"/>
    <col min="8" max="8" width="20.28515625" style="107" customWidth="1"/>
    <col min="9" max="9" width="11.140625" style="69" customWidth="1"/>
    <col min="10" max="10" width="19.7109375" style="69" customWidth="1"/>
    <col min="11" max="11" width="8.85546875" style="69"/>
    <col min="12" max="14" width="0" style="69" hidden="1" customWidth="1"/>
    <col min="15" max="238" width="8.85546875" style="69"/>
    <col min="239" max="239" width="37.28515625" style="69" customWidth="1"/>
    <col min="240" max="242" width="8.85546875" style="69"/>
    <col min="243" max="248" width="9.28515625" style="69" customWidth="1"/>
    <col min="249" max="16384" width="8.85546875" style="69"/>
  </cols>
  <sheetData>
    <row r="1" spans="1:14" ht="25.9" customHeight="1" x14ac:dyDescent="0.3">
      <c r="A1" s="368" t="s">
        <v>111</v>
      </c>
      <c r="B1" s="368"/>
      <c r="C1" s="368"/>
      <c r="D1" s="368"/>
      <c r="E1" s="368"/>
      <c r="F1" s="368"/>
      <c r="G1" s="368"/>
      <c r="H1" s="368"/>
    </row>
    <row r="2" spans="1:14" ht="15.75" customHeight="1" x14ac:dyDescent="0.3">
      <c r="A2" s="70"/>
      <c r="B2" s="71"/>
      <c r="C2" s="71"/>
      <c r="D2" s="71"/>
      <c r="E2" s="71"/>
      <c r="F2" s="71"/>
      <c r="G2" s="71"/>
      <c r="H2" s="71"/>
    </row>
    <row r="3" spans="1:14" ht="15.6" customHeight="1" thickBot="1" x14ac:dyDescent="0.3">
      <c r="A3" s="45" t="s">
        <v>179</v>
      </c>
      <c r="B3" s="45"/>
      <c r="F3" s="69"/>
      <c r="G3" s="69"/>
      <c r="H3" s="69"/>
    </row>
    <row r="4" spans="1:14" ht="15.6" customHeight="1" x14ac:dyDescent="0.25">
      <c r="A4" s="370" t="s">
        <v>112</v>
      </c>
      <c r="B4" s="373" t="s">
        <v>113</v>
      </c>
      <c r="C4" s="376" t="s">
        <v>114</v>
      </c>
      <c r="D4" s="377"/>
      <c r="E4" s="380" t="s">
        <v>6</v>
      </c>
      <c r="F4" s="380"/>
      <c r="G4" s="380"/>
      <c r="H4" s="380"/>
      <c r="I4" s="380"/>
      <c r="J4" s="380"/>
      <c r="L4" s="362" t="s">
        <v>115</v>
      </c>
      <c r="M4" s="362"/>
      <c r="N4" s="362"/>
    </row>
    <row r="5" spans="1:14" ht="34.15" customHeight="1" x14ac:dyDescent="0.25">
      <c r="A5" s="371"/>
      <c r="B5" s="374"/>
      <c r="C5" s="378"/>
      <c r="D5" s="379"/>
      <c r="E5" s="363" t="s">
        <v>116</v>
      </c>
      <c r="F5" s="363"/>
      <c r="G5" s="363" t="s">
        <v>117</v>
      </c>
      <c r="H5" s="363"/>
      <c r="I5" s="363" t="s">
        <v>118</v>
      </c>
      <c r="J5" s="363"/>
      <c r="L5" s="362"/>
      <c r="M5" s="362"/>
      <c r="N5" s="362"/>
    </row>
    <row r="6" spans="1:14" ht="93" customHeight="1" thickBot="1" x14ac:dyDescent="0.3">
      <c r="A6" s="372"/>
      <c r="B6" s="375"/>
      <c r="C6" s="72" t="s">
        <v>10</v>
      </c>
      <c r="D6" s="72" t="s">
        <v>119</v>
      </c>
      <c r="E6" s="72" t="s">
        <v>10</v>
      </c>
      <c r="F6" s="72" t="s">
        <v>119</v>
      </c>
      <c r="G6" s="72" t="s">
        <v>10</v>
      </c>
      <c r="H6" s="72" t="s">
        <v>119</v>
      </c>
      <c r="I6" s="72" t="s">
        <v>10</v>
      </c>
      <c r="J6" s="72" t="s">
        <v>119</v>
      </c>
      <c r="L6" s="109" t="s">
        <v>10</v>
      </c>
      <c r="M6" s="109" t="s">
        <v>11</v>
      </c>
      <c r="N6" s="109" t="s">
        <v>120</v>
      </c>
    </row>
    <row r="7" spans="1:14" ht="37.9" customHeight="1" x14ac:dyDescent="0.25">
      <c r="A7" s="364" t="s">
        <v>22</v>
      </c>
      <c r="B7" s="74" t="s">
        <v>121</v>
      </c>
      <c r="C7" s="75">
        <f>E7+G7+I7</f>
        <v>0</v>
      </c>
      <c r="D7" s="75">
        <f>F7+H7+J7</f>
        <v>0</v>
      </c>
      <c r="E7" s="75"/>
      <c r="F7" s="75"/>
      <c r="G7" s="75"/>
      <c r="H7" s="142"/>
      <c r="I7" s="110"/>
      <c r="J7" s="110"/>
      <c r="L7" s="111">
        <f>M7+N7</f>
        <v>0</v>
      </c>
      <c r="M7" s="112"/>
      <c r="N7" s="112"/>
    </row>
    <row r="8" spans="1:14" ht="19.899999999999999" customHeight="1" x14ac:dyDescent="0.25">
      <c r="A8" s="365"/>
      <c r="B8" s="74" t="s">
        <v>122</v>
      </c>
      <c r="C8" s="75">
        <f t="shared" ref="C8:D20" si="0">E8+G8+I8</f>
        <v>0</v>
      </c>
      <c r="D8" s="75">
        <f t="shared" si="0"/>
        <v>0</v>
      </c>
      <c r="E8" s="75"/>
      <c r="F8" s="75"/>
      <c r="G8" s="75"/>
      <c r="H8" s="142"/>
      <c r="I8" s="110"/>
      <c r="J8" s="110"/>
      <c r="L8" s="111">
        <f t="shared" ref="L8:L41" si="1">M8+N8</f>
        <v>0</v>
      </c>
      <c r="M8" s="112"/>
      <c r="N8" s="112"/>
    </row>
    <row r="9" spans="1:14" ht="49.9" customHeight="1" x14ac:dyDescent="0.25">
      <c r="A9" s="366"/>
      <c r="B9" s="74" t="s">
        <v>123</v>
      </c>
      <c r="C9" s="75">
        <f t="shared" si="0"/>
        <v>0</v>
      </c>
      <c r="D9" s="75">
        <f t="shared" si="0"/>
        <v>0</v>
      </c>
      <c r="E9" s="75"/>
      <c r="F9" s="75"/>
      <c r="G9" s="75"/>
      <c r="H9" s="142"/>
      <c r="I9" s="110"/>
      <c r="J9" s="110"/>
      <c r="L9" s="111">
        <f t="shared" si="1"/>
        <v>0</v>
      </c>
      <c r="M9" s="112"/>
      <c r="N9" s="112"/>
    </row>
    <row r="10" spans="1:14" ht="19.899999999999999" customHeight="1" x14ac:dyDescent="0.25">
      <c r="A10" s="77" t="s">
        <v>124</v>
      </c>
      <c r="B10" s="74" t="s">
        <v>125</v>
      </c>
      <c r="C10" s="75">
        <f t="shared" si="0"/>
        <v>0</v>
      </c>
      <c r="D10" s="75">
        <f t="shared" si="0"/>
        <v>0</v>
      </c>
      <c r="E10" s="75"/>
      <c r="F10" s="75"/>
      <c r="G10" s="75"/>
      <c r="H10" s="142"/>
      <c r="I10" s="110"/>
      <c r="J10" s="110"/>
      <c r="L10" s="111">
        <f t="shared" si="1"/>
        <v>0</v>
      </c>
      <c r="M10" s="112"/>
      <c r="N10" s="112"/>
    </row>
    <row r="11" spans="1:14" ht="19.899999999999999" customHeight="1" x14ac:dyDescent="0.25">
      <c r="A11" s="77" t="s">
        <v>126</v>
      </c>
      <c r="B11" s="74" t="s">
        <v>127</v>
      </c>
      <c r="C11" s="75">
        <f t="shared" si="0"/>
        <v>0</v>
      </c>
      <c r="D11" s="75">
        <f t="shared" si="0"/>
        <v>0</v>
      </c>
      <c r="E11" s="75"/>
      <c r="F11" s="75"/>
      <c r="G11" s="75"/>
      <c r="H11" s="142"/>
      <c r="I11" s="110"/>
      <c r="J11" s="110"/>
      <c r="L11" s="111">
        <f t="shared" si="1"/>
        <v>0</v>
      </c>
      <c r="M11" s="112"/>
      <c r="N11" s="112"/>
    </row>
    <row r="12" spans="1:14" ht="19.899999999999999" customHeight="1" x14ac:dyDescent="0.25">
      <c r="A12" s="77" t="s">
        <v>128</v>
      </c>
      <c r="B12" s="74" t="s">
        <v>129</v>
      </c>
      <c r="C12" s="75">
        <f t="shared" si="0"/>
        <v>0</v>
      </c>
      <c r="D12" s="75">
        <f t="shared" si="0"/>
        <v>0</v>
      </c>
      <c r="E12" s="75"/>
      <c r="F12" s="75"/>
      <c r="G12" s="75"/>
      <c r="H12" s="142"/>
      <c r="I12" s="110"/>
      <c r="J12" s="110"/>
      <c r="L12" s="111">
        <f t="shared" si="1"/>
        <v>0</v>
      </c>
      <c r="M12" s="112"/>
      <c r="N12" s="112"/>
    </row>
    <row r="13" spans="1:14" ht="19.899999999999999" customHeight="1" x14ac:dyDescent="0.25">
      <c r="A13" s="78" t="s">
        <v>32</v>
      </c>
      <c r="B13" s="74" t="s">
        <v>33</v>
      </c>
      <c r="C13" s="75">
        <f t="shared" si="0"/>
        <v>20</v>
      </c>
      <c r="D13" s="75">
        <f t="shared" si="0"/>
        <v>0</v>
      </c>
      <c r="E13" s="75"/>
      <c r="F13" s="75"/>
      <c r="G13" s="75"/>
      <c r="H13" s="142"/>
      <c r="I13" s="143">
        <v>20</v>
      </c>
      <c r="J13" s="110"/>
      <c r="L13" s="111">
        <f t="shared" si="1"/>
        <v>0</v>
      </c>
      <c r="M13" s="112"/>
      <c r="N13" s="112"/>
    </row>
    <row r="14" spans="1:14" ht="16.149999999999999" customHeight="1" x14ac:dyDescent="0.25">
      <c r="A14" s="77" t="s">
        <v>130</v>
      </c>
      <c r="B14" s="74" t="s">
        <v>131</v>
      </c>
      <c r="C14" s="75">
        <f t="shared" si="0"/>
        <v>0</v>
      </c>
      <c r="D14" s="75">
        <f t="shared" si="0"/>
        <v>0</v>
      </c>
      <c r="E14" s="75"/>
      <c r="F14" s="75"/>
      <c r="G14" s="75"/>
      <c r="H14" s="142"/>
      <c r="I14" s="143"/>
      <c r="J14" s="110"/>
      <c r="L14" s="111">
        <f t="shared" si="1"/>
        <v>0</v>
      </c>
      <c r="M14" s="112"/>
      <c r="N14" s="112"/>
    </row>
    <row r="15" spans="1:14" ht="16.149999999999999" customHeight="1" x14ac:dyDescent="0.25">
      <c r="A15" s="77" t="s">
        <v>132</v>
      </c>
      <c r="B15" s="74" t="s">
        <v>133</v>
      </c>
      <c r="C15" s="75">
        <f>E15+G15+I15</f>
        <v>0</v>
      </c>
      <c r="D15" s="75">
        <f>F15+H15+J15</f>
        <v>0</v>
      </c>
      <c r="E15" s="75"/>
      <c r="F15" s="75"/>
      <c r="G15" s="75"/>
      <c r="H15" s="142"/>
      <c r="I15" s="143"/>
      <c r="J15" s="110"/>
      <c r="L15" s="111"/>
      <c r="M15" s="112"/>
      <c r="N15" s="112"/>
    </row>
    <row r="16" spans="1:14" ht="16.149999999999999" customHeight="1" x14ac:dyDescent="0.25">
      <c r="A16" s="77" t="s">
        <v>134</v>
      </c>
      <c r="B16" s="74" t="s">
        <v>135</v>
      </c>
      <c r="C16" s="75"/>
      <c r="D16" s="75"/>
      <c r="E16" s="75"/>
      <c r="F16" s="75"/>
      <c r="G16" s="75"/>
      <c r="H16" s="142"/>
      <c r="I16" s="143"/>
      <c r="J16" s="110"/>
      <c r="L16" s="111"/>
      <c r="M16" s="112"/>
      <c r="N16" s="112"/>
    </row>
    <row r="17" spans="1:14" ht="19.899999999999999" customHeight="1" x14ac:dyDescent="0.25">
      <c r="A17" s="77" t="s">
        <v>136</v>
      </c>
      <c r="B17" s="74" t="s">
        <v>137</v>
      </c>
      <c r="C17" s="75">
        <f t="shared" si="0"/>
        <v>0</v>
      </c>
      <c r="D17" s="75">
        <f t="shared" si="0"/>
        <v>0</v>
      </c>
      <c r="E17" s="75"/>
      <c r="F17" s="75"/>
      <c r="G17" s="75"/>
      <c r="H17" s="142"/>
      <c r="I17" s="143"/>
      <c r="J17" s="110"/>
      <c r="L17" s="111">
        <f t="shared" si="1"/>
        <v>0</v>
      </c>
      <c r="M17" s="112"/>
      <c r="N17" s="112"/>
    </row>
    <row r="18" spans="1:14" ht="19.899999999999999" customHeight="1" x14ac:dyDescent="0.25">
      <c r="A18" s="77" t="s">
        <v>138</v>
      </c>
      <c r="B18" s="74" t="s">
        <v>139</v>
      </c>
      <c r="C18" s="75">
        <f t="shared" si="0"/>
        <v>0</v>
      </c>
      <c r="D18" s="75">
        <f t="shared" si="0"/>
        <v>0</v>
      </c>
      <c r="E18" s="75"/>
      <c r="F18" s="75"/>
      <c r="G18" s="75"/>
      <c r="H18" s="142"/>
      <c r="I18" s="143"/>
      <c r="J18" s="110"/>
      <c r="L18" s="111">
        <f t="shared" si="1"/>
        <v>0</v>
      </c>
      <c r="M18" s="112"/>
      <c r="N18" s="112"/>
    </row>
    <row r="19" spans="1:14" ht="19.899999999999999" customHeight="1" x14ac:dyDescent="0.25">
      <c r="A19" s="77" t="s">
        <v>49</v>
      </c>
      <c r="B19" s="74" t="s">
        <v>50</v>
      </c>
      <c r="C19" s="75">
        <f t="shared" si="0"/>
        <v>0</v>
      </c>
      <c r="D19" s="75">
        <f t="shared" si="0"/>
        <v>0</v>
      </c>
      <c r="E19" s="75"/>
      <c r="F19" s="75"/>
      <c r="G19" s="75"/>
      <c r="H19" s="142"/>
      <c r="I19" s="143"/>
      <c r="J19" s="110"/>
      <c r="L19" s="111">
        <f t="shared" si="1"/>
        <v>0</v>
      </c>
      <c r="M19" s="112"/>
      <c r="N19" s="112"/>
    </row>
    <row r="20" spans="1:14" ht="19.899999999999999" customHeight="1" x14ac:dyDescent="0.25">
      <c r="A20" s="77" t="s">
        <v>140</v>
      </c>
      <c r="B20" s="74" t="s">
        <v>141</v>
      </c>
      <c r="C20" s="75">
        <f t="shared" si="0"/>
        <v>0</v>
      </c>
      <c r="D20" s="75">
        <f t="shared" si="0"/>
        <v>0</v>
      </c>
      <c r="E20" s="75"/>
      <c r="F20" s="75"/>
      <c r="G20" s="75"/>
      <c r="H20" s="142"/>
      <c r="I20" s="143"/>
      <c r="J20" s="110"/>
      <c r="L20" s="111">
        <f t="shared" si="1"/>
        <v>0</v>
      </c>
      <c r="M20" s="112"/>
      <c r="N20" s="112"/>
    </row>
    <row r="21" spans="1:14" ht="19.899999999999999" customHeight="1" x14ac:dyDescent="0.25">
      <c r="A21" s="77" t="s">
        <v>142</v>
      </c>
      <c r="B21" s="74"/>
      <c r="C21" s="75">
        <f t="shared" ref="C21:J21" si="2">SUM(C22:C24)</f>
        <v>0</v>
      </c>
      <c r="D21" s="75">
        <f t="shared" si="2"/>
        <v>0</v>
      </c>
      <c r="E21" s="75">
        <f t="shared" si="2"/>
        <v>0</v>
      </c>
      <c r="F21" s="75">
        <f t="shared" si="2"/>
        <v>0</v>
      </c>
      <c r="G21" s="75">
        <f t="shared" si="2"/>
        <v>0</v>
      </c>
      <c r="H21" s="142">
        <f t="shared" si="2"/>
        <v>0</v>
      </c>
      <c r="I21" s="133">
        <f t="shared" si="2"/>
        <v>0</v>
      </c>
      <c r="J21" s="75">
        <f t="shared" si="2"/>
        <v>0</v>
      </c>
      <c r="L21" s="111">
        <f t="shared" si="1"/>
        <v>0</v>
      </c>
      <c r="M21" s="75">
        <f>SUM(M22:M24)</f>
        <v>0</v>
      </c>
      <c r="N21" s="75">
        <f>SUM(N22:N24)</f>
        <v>0</v>
      </c>
    </row>
    <row r="22" spans="1:14" ht="19.899999999999999" customHeight="1" x14ac:dyDescent="0.25">
      <c r="A22" s="367" t="s">
        <v>143</v>
      </c>
      <c r="B22" s="82" t="s">
        <v>144</v>
      </c>
      <c r="C22" s="75">
        <f t="shared" ref="C22:D40" si="3">E22+G22+I22</f>
        <v>0</v>
      </c>
      <c r="D22" s="75">
        <f t="shared" si="3"/>
        <v>0</v>
      </c>
      <c r="E22" s="75"/>
      <c r="F22" s="75"/>
      <c r="G22" s="75"/>
      <c r="H22" s="142"/>
      <c r="I22" s="143"/>
      <c r="J22" s="110"/>
      <c r="L22" s="111">
        <f t="shared" si="1"/>
        <v>0</v>
      </c>
      <c r="M22" s="112"/>
      <c r="N22" s="112"/>
    </row>
    <row r="23" spans="1:14" ht="48.6" customHeight="1" x14ac:dyDescent="0.25">
      <c r="A23" s="365"/>
      <c r="B23" s="83" t="s">
        <v>145</v>
      </c>
      <c r="C23" s="75">
        <f t="shared" si="3"/>
        <v>0</v>
      </c>
      <c r="D23" s="75">
        <f t="shared" si="3"/>
        <v>0</v>
      </c>
      <c r="E23" s="75"/>
      <c r="F23" s="75"/>
      <c r="G23" s="75"/>
      <c r="H23" s="142"/>
      <c r="I23" s="143"/>
      <c r="J23" s="110"/>
      <c r="L23" s="111">
        <f t="shared" si="1"/>
        <v>0</v>
      </c>
      <c r="M23" s="112"/>
      <c r="N23" s="112"/>
    </row>
    <row r="24" spans="1:14" ht="32.450000000000003" customHeight="1" x14ac:dyDescent="0.25">
      <c r="A24" s="366"/>
      <c r="B24" s="83" t="s">
        <v>146</v>
      </c>
      <c r="C24" s="75">
        <f t="shared" si="3"/>
        <v>0</v>
      </c>
      <c r="D24" s="75">
        <f t="shared" si="3"/>
        <v>0</v>
      </c>
      <c r="E24" s="75"/>
      <c r="F24" s="75"/>
      <c r="G24" s="75"/>
      <c r="H24" s="142"/>
      <c r="I24" s="143"/>
      <c r="J24" s="110"/>
      <c r="L24" s="111">
        <f t="shared" si="1"/>
        <v>0</v>
      </c>
      <c r="M24" s="112"/>
      <c r="N24" s="112"/>
    </row>
    <row r="25" spans="1:14" ht="23.45" customHeight="1" x14ac:dyDescent="0.25">
      <c r="A25" s="77" t="s">
        <v>147</v>
      </c>
      <c r="B25" s="83" t="s">
        <v>148</v>
      </c>
      <c r="C25" s="75">
        <f t="shared" si="3"/>
        <v>0</v>
      </c>
      <c r="D25" s="75">
        <f t="shared" si="3"/>
        <v>0</v>
      </c>
      <c r="E25" s="75"/>
      <c r="F25" s="75"/>
      <c r="G25" s="75"/>
      <c r="H25" s="142"/>
      <c r="I25" s="143"/>
      <c r="J25" s="110"/>
      <c r="L25" s="111">
        <f t="shared" si="1"/>
        <v>0</v>
      </c>
      <c r="M25" s="112"/>
      <c r="N25" s="112"/>
    </row>
    <row r="26" spans="1:14" ht="19.899999999999999" customHeight="1" x14ac:dyDescent="0.25">
      <c r="A26" s="78" t="s">
        <v>39</v>
      </c>
      <c r="B26" s="74" t="s">
        <v>72</v>
      </c>
      <c r="C26" s="75">
        <f t="shared" si="3"/>
        <v>0</v>
      </c>
      <c r="D26" s="75">
        <f t="shared" si="3"/>
        <v>0</v>
      </c>
      <c r="E26" s="75"/>
      <c r="F26" s="75"/>
      <c r="G26" s="75"/>
      <c r="H26" s="142"/>
      <c r="I26" s="143"/>
      <c r="J26" s="110"/>
      <c r="L26" s="111">
        <f t="shared" si="1"/>
        <v>0</v>
      </c>
      <c r="M26" s="112"/>
      <c r="N26" s="112"/>
    </row>
    <row r="27" spans="1:14" ht="19.899999999999999" customHeight="1" x14ac:dyDescent="0.25">
      <c r="A27" s="77" t="s">
        <v>149</v>
      </c>
      <c r="B27" s="74" t="s">
        <v>74</v>
      </c>
      <c r="C27" s="75">
        <f t="shared" si="3"/>
        <v>0</v>
      </c>
      <c r="D27" s="75">
        <f t="shared" si="3"/>
        <v>0</v>
      </c>
      <c r="E27" s="75"/>
      <c r="F27" s="75"/>
      <c r="G27" s="75"/>
      <c r="H27" s="142"/>
      <c r="I27" s="143"/>
      <c r="J27" s="110"/>
      <c r="L27" s="111">
        <f t="shared" si="1"/>
        <v>0</v>
      </c>
      <c r="M27" s="112"/>
      <c r="N27" s="112"/>
    </row>
    <row r="28" spans="1:14" ht="19.899999999999999" customHeight="1" x14ac:dyDescent="0.25">
      <c r="A28" s="77" t="s">
        <v>150</v>
      </c>
      <c r="B28" s="74" t="s">
        <v>151</v>
      </c>
      <c r="C28" s="75">
        <f t="shared" si="3"/>
        <v>0</v>
      </c>
      <c r="D28" s="75">
        <f t="shared" si="3"/>
        <v>0</v>
      </c>
      <c r="E28" s="75"/>
      <c r="F28" s="75"/>
      <c r="G28" s="75"/>
      <c r="H28" s="142"/>
      <c r="I28" s="143"/>
      <c r="J28" s="110"/>
      <c r="L28" s="111">
        <f t="shared" si="1"/>
        <v>0</v>
      </c>
      <c r="M28" s="112"/>
      <c r="N28" s="112"/>
    </row>
    <row r="29" spans="1:14" ht="19.899999999999999" customHeight="1" x14ac:dyDescent="0.25">
      <c r="A29" s="77" t="s">
        <v>152</v>
      </c>
      <c r="B29" s="74" t="s">
        <v>153</v>
      </c>
      <c r="C29" s="75">
        <f t="shared" si="3"/>
        <v>0</v>
      </c>
      <c r="D29" s="75">
        <f t="shared" si="3"/>
        <v>0</v>
      </c>
      <c r="E29" s="75"/>
      <c r="F29" s="75"/>
      <c r="G29" s="75"/>
      <c r="H29" s="142"/>
      <c r="I29" s="143"/>
      <c r="J29" s="110"/>
      <c r="L29" s="111">
        <f t="shared" si="1"/>
        <v>0</v>
      </c>
      <c r="M29" s="112"/>
      <c r="N29" s="112"/>
    </row>
    <row r="30" spans="1:14" ht="19.899999999999999" customHeight="1" x14ac:dyDescent="0.25">
      <c r="A30" s="77" t="s">
        <v>154</v>
      </c>
      <c r="B30" s="74" t="s">
        <v>155</v>
      </c>
      <c r="C30" s="75">
        <f t="shared" si="3"/>
        <v>0</v>
      </c>
      <c r="D30" s="75">
        <f t="shared" si="3"/>
        <v>0</v>
      </c>
      <c r="E30" s="75"/>
      <c r="F30" s="75"/>
      <c r="G30" s="75"/>
      <c r="H30" s="142"/>
      <c r="I30" s="143"/>
      <c r="J30" s="110"/>
      <c r="L30" s="111">
        <f t="shared" si="1"/>
        <v>0</v>
      </c>
      <c r="M30" s="112"/>
      <c r="N30" s="112"/>
    </row>
    <row r="31" spans="1:14" ht="19.899999999999999" customHeight="1" x14ac:dyDescent="0.25">
      <c r="A31" s="87" t="s">
        <v>156</v>
      </c>
      <c r="B31" s="74" t="s">
        <v>157</v>
      </c>
      <c r="C31" s="75">
        <f t="shared" si="3"/>
        <v>0</v>
      </c>
      <c r="D31" s="75">
        <f t="shared" si="3"/>
        <v>0</v>
      </c>
      <c r="E31" s="75"/>
      <c r="F31" s="75"/>
      <c r="G31" s="75"/>
      <c r="H31" s="142"/>
      <c r="I31" s="143"/>
      <c r="J31" s="110"/>
      <c r="L31" s="111">
        <f t="shared" si="1"/>
        <v>0</v>
      </c>
      <c r="M31" s="112"/>
      <c r="N31" s="112"/>
    </row>
    <row r="32" spans="1:14" ht="19.899999999999999" customHeight="1" x14ac:dyDescent="0.25">
      <c r="A32" s="77" t="s">
        <v>158</v>
      </c>
      <c r="B32" s="74" t="s">
        <v>159</v>
      </c>
      <c r="C32" s="75">
        <f t="shared" si="3"/>
        <v>0</v>
      </c>
      <c r="D32" s="75">
        <f t="shared" si="3"/>
        <v>0</v>
      </c>
      <c r="E32" s="75"/>
      <c r="F32" s="75"/>
      <c r="G32" s="75"/>
      <c r="H32" s="142"/>
      <c r="I32" s="143"/>
      <c r="J32" s="110"/>
      <c r="L32" s="111">
        <f t="shared" si="1"/>
        <v>0</v>
      </c>
      <c r="M32" s="112"/>
      <c r="N32" s="112"/>
    </row>
    <row r="33" spans="1:14" ht="19.899999999999999" customHeight="1" x14ac:dyDescent="0.25">
      <c r="A33" s="88" t="s">
        <v>160</v>
      </c>
      <c r="B33" s="89" t="s">
        <v>161</v>
      </c>
      <c r="C33" s="75">
        <f>E33+G33+I33</f>
        <v>0</v>
      </c>
      <c r="D33" s="75">
        <f>F33+H33+J33</f>
        <v>0</v>
      </c>
      <c r="E33" s="75"/>
      <c r="F33" s="75"/>
      <c r="G33" s="75"/>
      <c r="H33" s="142"/>
      <c r="I33" s="143"/>
      <c r="J33" s="110"/>
      <c r="L33" s="111"/>
      <c r="M33" s="112"/>
      <c r="N33" s="112"/>
    </row>
    <row r="34" spans="1:14" ht="19.899999999999999" customHeight="1" x14ac:dyDescent="0.25">
      <c r="A34" s="77" t="s">
        <v>162</v>
      </c>
      <c r="B34" s="74" t="s">
        <v>163</v>
      </c>
      <c r="C34" s="75">
        <f t="shared" si="3"/>
        <v>0</v>
      </c>
      <c r="D34" s="75">
        <f t="shared" si="3"/>
        <v>0</v>
      </c>
      <c r="E34" s="75"/>
      <c r="F34" s="75"/>
      <c r="G34" s="75"/>
      <c r="H34" s="142"/>
      <c r="I34" s="143"/>
      <c r="J34" s="110"/>
      <c r="L34" s="111">
        <f t="shared" si="1"/>
        <v>0</v>
      </c>
      <c r="M34" s="112"/>
      <c r="N34" s="112"/>
    </row>
    <row r="35" spans="1:14" ht="19.899999999999999" customHeight="1" x14ac:dyDescent="0.25">
      <c r="A35" s="358" t="s">
        <v>164</v>
      </c>
      <c r="B35" s="74" t="s">
        <v>165</v>
      </c>
      <c r="C35" s="75">
        <f t="shared" si="3"/>
        <v>0</v>
      </c>
      <c r="D35" s="75">
        <f t="shared" si="3"/>
        <v>0</v>
      </c>
      <c r="E35" s="75"/>
      <c r="F35" s="75"/>
      <c r="G35" s="75"/>
      <c r="H35" s="142"/>
      <c r="I35" s="143"/>
      <c r="J35" s="110"/>
      <c r="L35" s="111">
        <f t="shared" si="1"/>
        <v>0</v>
      </c>
      <c r="M35" s="112"/>
      <c r="N35" s="112"/>
    </row>
    <row r="36" spans="1:14" ht="19.899999999999999" customHeight="1" x14ac:dyDescent="0.25">
      <c r="A36" s="359"/>
      <c r="B36" s="74" t="s">
        <v>166</v>
      </c>
      <c r="C36" s="75">
        <f t="shared" si="3"/>
        <v>0</v>
      </c>
      <c r="D36" s="75">
        <f t="shared" si="3"/>
        <v>0</v>
      </c>
      <c r="E36" s="75"/>
      <c r="F36" s="75"/>
      <c r="G36" s="75"/>
      <c r="H36" s="142"/>
      <c r="I36" s="143"/>
      <c r="J36" s="110"/>
      <c r="L36" s="111">
        <f t="shared" si="1"/>
        <v>0</v>
      </c>
      <c r="M36" s="112"/>
      <c r="N36" s="112"/>
    </row>
    <row r="37" spans="1:14" ht="19.899999999999999" customHeight="1" x14ac:dyDescent="0.25">
      <c r="A37" s="87" t="s">
        <v>167</v>
      </c>
      <c r="B37" s="74" t="s">
        <v>168</v>
      </c>
      <c r="C37" s="75">
        <f t="shared" si="3"/>
        <v>0</v>
      </c>
      <c r="D37" s="75">
        <f t="shared" si="3"/>
        <v>0</v>
      </c>
      <c r="E37" s="75"/>
      <c r="F37" s="75"/>
      <c r="G37" s="75"/>
      <c r="H37" s="142"/>
      <c r="I37" s="143"/>
      <c r="J37" s="110"/>
      <c r="L37" s="111">
        <f t="shared" si="1"/>
        <v>0</v>
      </c>
      <c r="M37" s="112"/>
      <c r="N37" s="112"/>
    </row>
    <row r="38" spans="1:14" ht="19.899999999999999" customHeight="1" x14ac:dyDescent="0.25">
      <c r="A38" s="87" t="s">
        <v>169</v>
      </c>
      <c r="B38" s="74" t="s">
        <v>96</v>
      </c>
      <c r="C38" s="75">
        <f t="shared" si="3"/>
        <v>180</v>
      </c>
      <c r="D38" s="75">
        <f t="shared" si="3"/>
        <v>0</v>
      </c>
      <c r="E38" s="75"/>
      <c r="F38" s="75"/>
      <c r="G38" s="75"/>
      <c r="H38" s="142"/>
      <c r="I38" s="143">
        <v>180</v>
      </c>
      <c r="J38" s="110"/>
      <c r="L38" s="111">
        <f t="shared" si="1"/>
        <v>0</v>
      </c>
      <c r="M38" s="112"/>
      <c r="N38" s="112"/>
    </row>
    <row r="39" spans="1:14" ht="19.899999999999999" customHeight="1" x14ac:dyDescent="0.25">
      <c r="A39" s="77" t="s">
        <v>170</v>
      </c>
      <c r="B39" s="74" t="s">
        <v>171</v>
      </c>
      <c r="C39" s="75">
        <f t="shared" si="3"/>
        <v>0</v>
      </c>
      <c r="D39" s="75">
        <f t="shared" si="3"/>
        <v>0</v>
      </c>
      <c r="E39" s="75"/>
      <c r="F39" s="75"/>
      <c r="G39" s="75"/>
      <c r="H39" s="142"/>
      <c r="I39" s="143"/>
      <c r="J39" s="110"/>
      <c r="L39" s="111">
        <f t="shared" si="1"/>
        <v>0</v>
      </c>
      <c r="M39" s="112"/>
      <c r="N39" s="112"/>
    </row>
    <row r="40" spans="1:14" ht="19.899999999999999" customHeight="1" x14ac:dyDescent="0.25">
      <c r="A40" s="77" t="s">
        <v>172</v>
      </c>
      <c r="B40" s="74" t="s">
        <v>173</v>
      </c>
      <c r="C40" s="75">
        <f t="shared" si="3"/>
        <v>0</v>
      </c>
      <c r="D40" s="75">
        <f t="shared" si="3"/>
        <v>0</v>
      </c>
      <c r="E40" s="75"/>
      <c r="F40" s="75"/>
      <c r="G40" s="75"/>
      <c r="H40" s="142"/>
      <c r="I40" s="110"/>
      <c r="J40" s="110"/>
      <c r="L40" s="111">
        <f t="shared" si="1"/>
        <v>0</v>
      </c>
      <c r="M40" s="112"/>
      <c r="N40" s="112"/>
    </row>
    <row r="41" spans="1:14" s="101" customFormat="1" ht="31.9" customHeight="1" thickBot="1" x14ac:dyDescent="0.25">
      <c r="A41" s="119" t="s">
        <v>108</v>
      </c>
      <c r="B41" s="120"/>
      <c r="C41" s="121">
        <f>SUM(C7:C21)+SUM(C25:C40)</f>
        <v>200</v>
      </c>
      <c r="D41" s="121">
        <f>SUM(D7:D21)+SUM(D25:D40)</f>
        <v>0</v>
      </c>
      <c r="E41" s="121">
        <f t="shared" ref="E41:J41" si="4">SUM(E7:E21)+SUM(E25:E40)</f>
        <v>0</v>
      </c>
      <c r="F41" s="121">
        <f t="shared" si="4"/>
        <v>0</v>
      </c>
      <c r="G41" s="121">
        <f t="shared" si="4"/>
        <v>0</v>
      </c>
      <c r="H41" s="144">
        <f t="shared" si="4"/>
        <v>0</v>
      </c>
      <c r="I41" s="72">
        <f t="shared" si="4"/>
        <v>200</v>
      </c>
      <c r="J41" s="72">
        <f t="shared" si="4"/>
        <v>0</v>
      </c>
      <c r="L41" s="111">
        <f t="shared" si="1"/>
        <v>0</v>
      </c>
      <c r="M41" s="72">
        <f>SUM(M7:M21)+SUM(M25:M40)</f>
        <v>0</v>
      </c>
      <c r="N41" s="72">
        <f>SUM(N7:N21)+SUM(N25:N40)</f>
        <v>0</v>
      </c>
    </row>
    <row r="42" spans="1:14" x14ac:dyDescent="0.25">
      <c r="A42" s="123" t="s">
        <v>105</v>
      </c>
      <c r="B42" s="123"/>
      <c r="C42" s="123"/>
      <c r="D42" s="123"/>
      <c r="E42" s="123"/>
      <c r="F42" s="124"/>
      <c r="G42" s="124"/>
      <c r="H42" s="124"/>
      <c r="I42" s="123"/>
      <c r="J42" s="123"/>
    </row>
  </sheetData>
  <mergeCells count="12">
    <mergeCell ref="L4:N5"/>
    <mergeCell ref="E5:F5"/>
    <mergeCell ref="G5:H5"/>
    <mergeCell ref="I5:J5"/>
    <mergeCell ref="A7:A9"/>
    <mergeCell ref="A22:A24"/>
    <mergeCell ref="A35:A36"/>
    <mergeCell ref="A1:H1"/>
    <mergeCell ref="A4:A6"/>
    <mergeCell ref="B4:B6"/>
    <mergeCell ref="C4:D5"/>
    <mergeCell ref="E4:J4"/>
  </mergeCells>
  <pageMargins left="0.23622047244094491" right="0.23622047244094491" top="0.74803149606299213" bottom="0.74803149606299213" header="0.31496062992125984" footer="0.31496062992125984"/>
  <pageSetup paperSize="9" scale="7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71"/>
  <sheetViews>
    <sheetView topLeftCell="A22" zoomScale="80" zoomScaleNormal="80" workbookViewId="0">
      <selection activeCell="H5" sqref="H5:P8"/>
    </sheetView>
  </sheetViews>
  <sheetFormatPr defaultRowHeight="15" x14ac:dyDescent="0.25"/>
  <cols>
    <col min="1" max="1" width="48.140625" style="107" customWidth="1"/>
    <col min="2" max="2" width="10.7109375" style="84" customWidth="1"/>
    <col min="3" max="3" width="24.42578125" style="84" customWidth="1"/>
    <col min="4" max="4" width="21.5703125" style="84" customWidth="1"/>
    <col min="5" max="5" width="12.85546875" style="84" customWidth="1"/>
    <col min="6" max="6" width="15.7109375" style="84" customWidth="1"/>
    <col min="7" max="7" width="13.28515625" style="107" customWidth="1"/>
    <col min="8" max="8" width="15" style="107" customWidth="1"/>
    <col min="9" max="9" width="20.42578125" style="107" customWidth="1"/>
    <col min="10" max="10" width="14" style="107" customWidth="1"/>
    <col min="11" max="242" width="9.140625" style="107"/>
    <col min="243" max="243" width="34" style="107" customWidth="1"/>
    <col min="244" max="244" width="11.28515625" style="107" customWidth="1"/>
    <col min="245" max="245" width="11" style="107" customWidth="1"/>
    <col min="246" max="252" width="9.140625" style="107"/>
    <col min="253" max="254" width="10.7109375" style="107" customWidth="1"/>
    <col min="255" max="255" width="9.140625" style="107"/>
    <col min="256" max="256" width="11.5703125" style="107" customWidth="1"/>
  </cols>
  <sheetData>
    <row r="1" spans="1:14" ht="15" customHeight="1" x14ac:dyDescent="0.25">
      <c r="B1" s="469" t="s">
        <v>180</v>
      </c>
      <c r="C1" s="469"/>
      <c r="D1" s="469"/>
      <c r="E1" s="469"/>
      <c r="F1" s="469"/>
      <c r="G1" s="469"/>
      <c r="H1" s="469"/>
      <c r="I1" s="469"/>
      <c r="J1" s="469"/>
    </row>
    <row r="2" spans="1:14" ht="49.5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</row>
    <row r="3" spans="1:14" ht="16.5" thickBot="1" x14ac:dyDescent="0.3">
      <c r="A3" s="200" t="s">
        <v>260</v>
      </c>
      <c r="B3" s="146"/>
      <c r="C3" s="146"/>
      <c r="D3" s="146"/>
      <c r="E3" s="146"/>
      <c r="F3" s="146"/>
    </row>
    <row r="4" spans="1:14" ht="15" customHeight="1" x14ac:dyDescent="0.25">
      <c r="A4" s="388" t="s">
        <v>182</v>
      </c>
      <c r="B4" s="391" t="s">
        <v>183</v>
      </c>
      <c r="C4" s="392"/>
      <c r="D4" s="392"/>
      <c r="E4" s="392"/>
      <c r="F4" s="393"/>
      <c r="G4" s="397" t="s">
        <v>184</v>
      </c>
      <c r="H4" s="397" t="s">
        <v>185</v>
      </c>
      <c r="I4" s="400" t="s">
        <v>186</v>
      </c>
      <c r="J4" s="403" t="s">
        <v>187</v>
      </c>
      <c r="K4" s="381" t="s">
        <v>188</v>
      </c>
      <c r="L4" s="381"/>
      <c r="M4" s="381"/>
      <c r="N4" s="382"/>
    </row>
    <row r="5" spans="1:14" ht="40.5" customHeight="1" x14ac:dyDescent="0.25">
      <c r="A5" s="389"/>
      <c r="B5" s="394"/>
      <c r="C5" s="395"/>
      <c r="D5" s="395"/>
      <c r="E5" s="395"/>
      <c r="F5" s="396"/>
      <c r="G5" s="398"/>
      <c r="H5" s="398"/>
      <c r="I5" s="401"/>
      <c r="J5" s="404"/>
      <c r="K5" s="383" t="s">
        <v>189</v>
      </c>
      <c r="L5" s="383"/>
      <c r="M5" s="384" t="s">
        <v>190</v>
      </c>
      <c r="N5" s="385"/>
    </row>
    <row r="6" spans="1:14" ht="72.75" customHeight="1" thickBot="1" x14ac:dyDescent="0.3">
      <c r="A6" s="390"/>
      <c r="B6" s="147" t="s">
        <v>10</v>
      </c>
      <c r="C6" s="148" t="s">
        <v>191</v>
      </c>
      <c r="D6" s="148" t="s">
        <v>192</v>
      </c>
      <c r="E6" s="148" t="s">
        <v>193</v>
      </c>
      <c r="F6" s="148" t="s">
        <v>194</v>
      </c>
      <c r="G6" s="399"/>
      <c r="H6" s="399"/>
      <c r="I6" s="402"/>
      <c r="J6" s="405"/>
      <c r="K6" s="148" t="s">
        <v>194</v>
      </c>
      <c r="L6" s="149" t="s">
        <v>185</v>
      </c>
      <c r="M6" s="148" t="s">
        <v>194</v>
      </c>
      <c r="N6" s="150" t="s">
        <v>185</v>
      </c>
    </row>
    <row r="7" spans="1:14" ht="16.5" thickBot="1" x14ac:dyDescent="0.3">
      <c r="A7" s="151" t="s">
        <v>195</v>
      </c>
      <c r="B7" s="155">
        <f t="shared" ref="B7:B69" si="0">C7+D7+F7</f>
        <v>31894</v>
      </c>
      <c r="C7" s="241"/>
      <c r="D7" s="242"/>
      <c r="E7" s="243"/>
      <c r="F7" s="155">
        <v>31894</v>
      </c>
      <c r="G7" s="241">
        <v>82</v>
      </c>
      <c r="H7" s="242">
        <v>7064</v>
      </c>
      <c r="I7" s="203"/>
      <c r="J7" s="154"/>
      <c r="K7" s="244"/>
      <c r="L7" s="245"/>
      <c r="M7" s="245"/>
      <c r="N7" s="246"/>
    </row>
    <row r="8" spans="1:14" ht="16.5" thickBot="1" x14ac:dyDescent="0.3">
      <c r="A8" s="158" t="s">
        <v>196</v>
      </c>
      <c r="B8" s="155">
        <f t="shared" si="0"/>
        <v>0</v>
      </c>
      <c r="C8" s="204"/>
      <c r="D8" s="205"/>
      <c r="E8" s="206"/>
      <c r="F8" s="161"/>
      <c r="G8" s="204"/>
      <c r="H8" s="205"/>
      <c r="I8" s="206"/>
      <c r="J8" s="160"/>
      <c r="K8" s="219"/>
      <c r="L8" s="220"/>
      <c r="M8" s="220"/>
      <c r="N8" s="221"/>
    </row>
    <row r="9" spans="1:14" ht="16.5" thickBot="1" x14ac:dyDescent="0.3">
      <c r="A9" s="158" t="s">
        <v>197</v>
      </c>
      <c r="B9" s="155">
        <f t="shared" si="0"/>
        <v>0</v>
      </c>
      <c r="C9" s="204"/>
      <c r="D9" s="205"/>
      <c r="E9" s="206"/>
      <c r="F9" s="161"/>
      <c r="G9" s="204"/>
      <c r="H9" s="205"/>
      <c r="I9" s="206"/>
      <c r="J9" s="160"/>
      <c r="K9" s="219"/>
      <c r="L9" s="220"/>
      <c r="M9" s="220"/>
      <c r="N9" s="221"/>
    </row>
    <row r="10" spans="1:14" ht="16.5" thickBot="1" x14ac:dyDescent="0.3">
      <c r="A10" s="158" t="s">
        <v>198</v>
      </c>
      <c r="B10" s="155">
        <f t="shared" si="0"/>
        <v>0</v>
      </c>
      <c r="C10" s="204"/>
      <c r="D10" s="205"/>
      <c r="E10" s="206"/>
      <c r="F10" s="161"/>
      <c r="G10" s="204"/>
      <c r="H10" s="205"/>
      <c r="I10" s="206"/>
      <c r="J10" s="160"/>
      <c r="K10" s="219"/>
      <c r="L10" s="220"/>
      <c r="M10" s="220"/>
      <c r="N10" s="221"/>
    </row>
    <row r="11" spans="1:14" ht="16.5" thickBot="1" x14ac:dyDescent="0.3">
      <c r="A11" s="158" t="s">
        <v>199</v>
      </c>
      <c r="B11" s="155">
        <f t="shared" si="0"/>
        <v>1922</v>
      </c>
      <c r="C11" s="204"/>
      <c r="D11" s="205"/>
      <c r="E11" s="206"/>
      <c r="F11" s="161">
        <v>1922</v>
      </c>
      <c r="G11" s="204"/>
      <c r="H11" s="205">
        <v>1000</v>
      </c>
      <c r="I11" s="206"/>
      <c r="J11" s="160"/>
      <c r="K11" s="219"/>
      <c r="L11" s="220"/>
      <c r="M11" s="220"/>
      <c r="N11" s="221"/>
    </row>
    <row r="12" spans="1:14" ht="16.5" thickBot="1" x14ac:dyDescent="0.3">
      <c r="A12" s="158" t="s">
        <v>200</v>
      </c>
      <c r="B12" s="155">
        <f t="shared" si="0"/>
        <v>0</v>
      </c>
      <c r="C12" s="204"/>
      <c r="D12" s="205"/>
      <c r="E12" s="206"/>
      <c r="F12" s="161"/>
      <c r="G12" s="204"/>
      <c r="H12" s="205"/>
      <c r="I12" s="206"/>
      <c r="J12" s="160"/>
      <c r="K12" s="219"/>
      <c r="L12" s="220"/>
      <c r="M12" s="220"/>
      <c r="N12" s="221"/>
    </row>
    <row r="13" spans="1:14" ht="16.5" thickBot="1" x14ac:dyDescent="0.3">
      <c r="A13" s="158" t="s">
        <v>201</v>
      </c>
      <c r="B13" s="155">
        <f t="shared" si="0"/>
        <v>0</v>
      </c>
      <c r="C13" s="204"/>
      <c r="D13" s="205"/>
      <c r="E13" s="206"/>
      <c r="F13" s="161"/>
      <c r="G13" s="204"/>
      <c r="H13" s="205"/>
      <c r="I13" s="206"/>
      <c r="J13" s="160"/>
      <c r="K13" s="219"/>
      <c r="L13" s="220"/>
      <c r="M13" s="220"/>
      <c r="N13" s="221"/>
    </row>
    <row r="14" spans="1:14" ht="16.5" thickBot="1" x14ac:dyDescent="0.3">
      <c r="A14" s="158" t="s">
        <v>202</v>
      </c>
      <c r="B14" s="155">
        <f t="shared" si="0"/>
        <v>3530</v>
      </c>
      <c r="C14" s="204"/>
      <c r="D14" s="205"/>
      <c r="E14" s="206"/>
      <c r="F14" s="161">
        <v>3530</v>
      </c>
      <c r="G14" s="204">
        <v>19</v>
      </c>
      <c r="H14" s="205">
        <v>789</v>
      </c>
      <c r="I14" s="206"/>
      <c r="J14" s="160"/>
      <c r="K14" s="219"/>
      <c r="L14" s="220"/>
      <c r="M14" s="220"/>
      <c r="N14" s="221"/>
    </row>
    <row r="15" spans="1:14" ht="16.5" thickBot="1" x14ac:dyDescent="0.3">
      <c r="A15" s="158" t="s">
        <v>203</v>
      </c>
      <c r="B15" s="155">
        <f t="shared" si="0"/>
        <v>221</v>
      </c>
      <c r="C15" s="204"/>
      <c r="D15" s="205"/>
      <c r="E15" s="206"/>
      <c r="F15" s="161">
        <v>221</v>
      </c>
      <c r="G15" s="204"/>
      <c r="H15" s="205">
        <v>330</v>
      </c>
      <c r="I15" s="206"/>
      <c r="J15" s="160"/>
      <c r="K15" s="219"/>
      <c r="L15" s="220"/>
      <c r="M15" s="220"/>
      <c r="N15" s="221"/>
    </row>
    <row r="16" spans="1:14" ht="16.5" thickBot="1" x14ac:dyDescent="0.3">
      <c r="A16" s="158" t="s">
        <v>204</v>
      </c>
      <c r="B16" s="155">
        <f t="shared" si="0"/>
        <v>4186</v>
      </c>
      <c r="C16" s="204"/>
      <c r="D16" s="205"/>
      <c r="E16" s="206"/>
      <c r="F16" s="161">
        <v>4186</v>
      </c>
      <c r="G16" s="204"/>
      <c r="H16" s="205">
        <v>5962</v>
      </c>
      <c r="I16" s="206"/>
      <c r="J16" s="160"/>
      <c r="K16" s="219"/>
      <c r="L16" s="220"/>
      <c r="M16" s="220"/>
      <c r="N16" s="221"/>
    </row>
    <row r="17" spans="1:14" ht="16.5" thickBot="1" x14ac:dyDescent="0.3">
      <c r="A17" s="158" t="s">
        <v>205</v>
      </c>
      <c r="B17" s="155">
        <f t="shared" si="0"/>
        <v>975</v>
      </c>
      <c r="C17" s="204"/>
      <c r="D17" s="205"/>
      <c r="E17" s="206"/>
      <c r="F17" s="161">
        <v>975</v>
      </c>
      <c r="G17" s="204"/>
      <c r="H17" s="205">
        <v>1600</v>
      </c>
      <c r="I17" s="206"/>
      <c r="J17" s="160"/>
      <c r="K17" s="219"/>
      <c r="L17" s="220"/>
      <c r="M17" s="220"/>
      <c r="N17" s="221"/>
    </row>
    <row r="18" spans="1:14" ht="16.5" thickBot="1" x14ac:dyDescent="0.3">
      <c r="A18" s="158" t="s">
        <v>206</v>
      </c>
      <c r="B18" s="155">
        <f t="shared" si="0"/>
        <v>5983</v>
      </c>
      <c r="C18" s="204"/>
      <c r="D18" s="205"/>
      <c r="E18" s="206"/>
      <c r="F18" s="161">
        <v>5983</v>
      </c>
      <c r="G18" s="204">
        <v>400</v>
      </c>
      <c r="H18" s="205">
        <v>2000</v>
      </c>
      <c r="I18" s="206"/>
      <c r="J18" s="160"/>
      <c r="K18" s="219"/>
      <c r="L18" s="220"/>
      <c r="M18" s="220"/>
      <c r="N18" s="221"/>
    </row>
    <row r="19" spans="1:14" ht="16.5" thickBot="1" x14ac:dyDescent="0.3">
      <c r="A19" s="158" t="s">
        <v>207</v>
      </c>
      <c r="B19" s="155">
        <f t="shared" si="0"/>
        <v>260</v>
      </c>
      <c r="C19" s="204"/>
      <c r="D19" s="205"/>
      <c r="E19" s="206"/>
      <c r="F19" s="161">
        <v>260</v>
      </c>
      <c r="G19" s="204"/>
      <c r="H19" s="205"/>
      <c r="I19" s="206"/>
      <c r="J19" s="160"/>
      <c r="K19" s="219"/>
      <c r="L19" s="220"/>
      <c r="M19" s="220"/>
      <c r="N19" s="221"/>
    </row>
    <row r="20" spans="1:14" ht="16.5" thickBot="1" x14ac:dyDescent="0.3">
      <c r="A20" s="158" t="s">
        <v>208</v>
      </c>
      <c r="B20" s="155">
        <f t="shared" si="0"/>
        <v>0</v>
      </c>
      <c r="C20" s="204"/>
      <c r="D20" s="205"/>
      <c r="E20" s="206"/>
      <c r="F20" s="161"/>
      <c r="G20" s="204"/>
      <c r="H20" s="205"/>
      <c r="I20" s="206"/>
      <c r="J20" s="160"/>
      <c r="K20" s="219"/>
      <c r="L20" s="220"/>
      <c r="M20" s="220"/>
      <c r="N20" s="221"/>
    </row>
    <row r="21" spans="1:14" ht="16.5" thickBot="1" x14ac:dyDescent="0.3">
      <c r="A21" s="158" t="s">
        <v>209</v>
      </c>
      <c r="B21" s="155">
        <f t="shared" si="0"/>
        <v>12971</v>
      </c>
      <c r="C21" s="204"/>
      <c r="D21" s="205"/>
      <c r="E21" s="206"/>
      <c r="F21" s="161">
        <v>12971</v>
      </c>
      <c r="G21" s="204">
        <v>1341</v>
      </c>
      <c r="H21" s="205">
        <v>6659</v>
      </c>
      <c r="I21" s="206"/>
      <c r="J21" s="160"/>
      <c r="K21" s="219"/>
      <c r="L21" s="220"/>
      <c r="M21" s="220"/>
      <c r="N21" s="221"/>
    </row>
    <row r="22" spans="1:14" ht="16.5" thickBot="1" x14ac:dyDescent="0.3">
      <c r="A22" s="158" t="s">
        <v>210</v>
      </c>
      <c r="B22" s="155">
        <f t="shared" si="0"/>
        <v>0</v>
      </c>
      <c r="C22" s="204"/>
      <c r="D22" s="205"/>
      <c r="E22" s="206"/>
      <c r="F22" s="161"/>
      <c r="G22" s="204"/>
      <c r="H22" s="205"/>
      <c r="I22" s="206"/>
      <c r="J22" s="160"/>
      <c r="K22" s="219"/>
      <c r="L22" s="220"/>
      <c r="M22" s="220"/>
      <c r="N22" s="221"/>
    </row>
    <row r="23" spans="1:14" ht="16.5" thickBot="1" x14ac:dyDescent="0.3">
      <c r="A23" s="158" t="s">
        <v>211</v>
      </c>
      <c r="B23" s="155">
        <f t="shared" si="0"/>
        <v>877</v>
      </c>
      <c r="C23" s="204"/>
      <c r="D23" s="205"/>
      <c r="E23" s="206"/>
      <c r="F23" s="161">
        <v>877</v>
      </c>
      <c r="G23" s="204"/>
      <c r="H23" s="205">
        <v>440</v>
      </c>
      <c r="I23" s="206"/>
      <c r="J23" s="160"/>
      <c r="K23" s="219"/>
      <c r="L23" s="220"/>
      <c r="M23" s="220"/>
      <c r="N23" s="221"/>
    </row>
    <row r="24" spans="1:14" ht="16.5" thickBot="1" x14ac:dyDescent="0.3">
      <c r="A24" s="158" t="s">
        <v>212</v>
      </c>
      <c r="B24" s="155">
        <f t="shared" si="0"/>
        <v>0</v>
      </c>
      <c r="C24" s="204"/>
      <c r="D24" s="205"/>
      <c r="E24" s="206"/>
      <c r="F24" s="161"/>
      <c r="G24" s="204"/>
      <c r="H24" s="205"/>
      <c r="I24" s="206"/>
      <c r="J24" s="160"/>
      <c r="K24" s="219"/>
      <c r="L24" s="220"/>
      <c r="M24" s="220"/>
      <c r="N24" s="221"/>
    </row>
    <row r="25" spans="1:14" ht="16.5" thickBot="1" x14ac:dyDescent="0.3">
      <c r="A25" s="158" t="s">
        <v>213</v>
      </c>
      <c r="B25" s="155">
        <f t="shared" si="0"/>
        <v>11177</v>
      </c>
      <c r="C25" s="204">
        <v>300</v>
      </c>
      <c r="D25" s="205">
        <v>3780</v>
      </c>
      <c r="E25" s="206">
        <v>870</v>
      </c>
      <c r="F25" s="161">
        <v>7097</v>
      </c>
      <c r="G25" s="204">
        <f>100+2547</f>
        <v>2647</v>
      </c>
      <c r="H25" s="205">
        <f>64+7042</f>
        <v>7106</v>
      </c>
      <c r="I25" s="206"/>
      <c r="J25" s="160"/>
      <c r="K25" s="219"/>
      <c r="L25" s="220"/>
      <c r="M25" s="220"/>
      <c r="N25" s="221"/>
    </row>
    <row r="26" spans="1:14" ht="16.5" thickBot="1" x14ac:dyDescent="0.3">
      <c r="A26" s="158" t="s">
        <v>214</v>
      </c>
      <c r="B26" s="155">
        <f t="shared" si="0"/>
        <v>7632</v>
      </c>
      <c r="C26" s="204"/>
      <c r="D26" s="205"/>
      <c r="E26" s="206"/>
      <c r="F26" s="161">
        <v>7632</v>
      </c>
      <c r="G26" s="204"/>
      <c r="H26" s="205">
        <v>1130</v>
      </c>
      <c r="I26" s="206"/>
      <c r="J26" s="160"/>
      <c r="K26" s="219"/>
      <c r="L26" s="220"/>
      <c r="M26" s="220"/>
      <c r="N26" s="221"/>
    </row>
    <row r="27" spans="1:14" ht="16.5" thickBot="1" x14ac:dyDescent="0.3">
      <c r="A27" s="158" t="s">
        <v>215</v>
      </c>
      <c r="B27" s="155">
        <f t="shared" si="0"/>
        <v>0</v>
      </c>
      <c r="C27" s="204"/>
      <c r="D27" s="205"/>
      <c r="E27" s="206"/>
      <c r="F27" s="161"/>
      <c r="G27" s="204"/>
      <c r="H27" s="205"/>
      <c r="I27" s="206"/>
      <c r="J27" s="160"/>
      <c r="K27" s="219"/>
      <c r="L27" s="220"/>
      <c r="M27" s="220"/>
      <c r="N27" s="221"/>
    </row>
    <row r="28" spans="1:14" ht="16.5" thickBot="1" x14ac:dyDescent="0.3">
      <c r="A28" s="158" t="s">
        <v>216</v>
      </c>
      <c r="B28" s="155">
        <f t="shared" si="0"/>
        <v>0</v>
      </c>
      <c r="C28" s="204"/>
      <c r="D28" s="205"/>
      <c r="E28" s="206"/>
      <c r="F28" s="161"/>
      <c r="G28" s="204"/>
      <c r="H28" s="205"/>
      <c r="I28" s="206"/>
      <c r="J28" s="160"/>
      <c r="K28" s="219"/>
      <c r="L28" s="220"/>
      <c r="M28" s="220"/>
      <c r="N28" s="221"/>
    </row>
    <row r="29" spans="1:14" ht="16.5" thickBot="1" x14ac:dyDescent="0.3">
      <c r="A29" s="158" t="s">
        <v>217</v>
      </c>
      <c r="B29" s="155">
        <f t="shared" si="0"/>
        <v>0</v>
      </c>
      <c r="C29" s="204"/>
      <c r="D29" s="205"/>
      <c r="E29" s="206"/>
      <c r="F29" s="161"/>
      <c r="G29" s="204"/>
      <c r="H29" s="205"/>
      <c r="I29" s="206"/>
      <c r="J29" s="160"/>
      <c r="K29" s="219"/>
      <c r="L29" s="220"/>
      <c r="M29" s="220"/>
      <c r="N29" s="221"/>
    </row>
    <row r="30" spans="1:14" ht="16.5" thickBot="1" x14ac:dyDescent="0.3">
      <c r="A30" s="158" t="s">
        <v>218</v>
      </c>
      <c r="B30" s="155">
        <f t="shared" si="0"/>
        <v>0</v>
      </c>
      <c r="C30" s="204"/>
      <c r="D30" s="205"/>
      <c r="E30" s="206"/>
      <c r="F30" s="161"/>
      <c r="G30" s="204"/>
      <c r="H30" s="205"/>
      <c r="I30" s="206"/>
      <c r="J30" s="160"/>
      <c r="K30" s="219"/>
      <c r="L30" s="220"/>
      <c r="M30" s="220"/>
      <c r="N30" s="221"/>
    </row>
    <row r="31" spans="1:14" ht="16.5" thickBot="1" x14ac:dyDescent="0.3">
      <c r="A31" s="158" t="s">
        <v>219</v>
      </c>
      <c r="B31" s="155">
        <f t="shared" si="0"/>
        <v>0</v>
      </c>
      <c r="C31" s="204"/>
      <c r="D31" s="205"/>
      <c r="E31" s="206"/>
      <c r="F31" s="161"/>
      <c r="G31" s="204"/>
      <c r="H31" s="205"/>
      <c r="I31" s="206"/>
      <c r="J31" s="160"/>
      <c r="K31" s="219"/>
      <c r="L31" s="220"/>
      <c r="M31" s="220"/>
      <c r="N31" s="221"/>
    </row>
    <row r="32" spans="1:14" ht="16.5" thickBot="1" x14ac:dyDescent="0.3">
      <c r="A32" s="158" t="s">
        <v>220</v>
      </c>
      <c r="B32" s="155">
        <f t="shared" si="0"/>
        <v>0</v>
      </c>
      <c r="C32" s="204"/>
      <c r="D32" s="205"/>
      <c r="E32" s="206"/>
      <c r="F32" s="161"/>
      <c r="G32" s="204"/>
      <c r="H32" s="205"/>
      <c r="I32" s="206"/>
      <c r="J32" s="160"/>
      <c r="K32" s="219"/>
      <c r="L32" s="220"/>
      <c r="M32" s="220"/>
      <c r="N32" s="221"/>
    </row>
    <row r="33" spans="1:256" ht="16.5" thickBot="1" x14ac:dyDescent="0.3">
      <c r="A33" s="158" t="s">
        <v>221</v>
      </c>
      <c r="B33" s="155">
        <f t="shared" si="0"/>
        <v>0</v>
      </c>
      <c r="C33" s="204"/>
      <c r="D33" s="205"/>
      <c r="E33" s="206"/>
      <c r="F33" s="161"/>
      <c r="G33" s="204"/>
      <c r="H33" s="205"/>
      <c r="I33" s="206"/>
      <c r="J33" s="160"/>
      <c r="K33" s="219"/>
      <c r="L33" s="220"/>
      <c r="M33" s="220"/>
      <c r="N33" s="221"/>
    </row>
    <row r="34" spans="1:256" ht="16.5" thickBot="1" x14ac:dyDescent="0.3">
      <c r="A34" s="158" t="s">
        <v>222</v>
      </c>
      <c r="B34" s="155">
        <f t="shared" si="0"/>
        <v>0</v>
      </c>
      <c r="C34" s="204"/>
      <c r="D34" s="205"/>
      <c r="E34" s="206"/>
      <c r="F34" s="161"/>
      <c r="G34" s="204"/>
      <c r="H34" s="205"/>
      <c r="I34" s="206"/>
      <c r="J34" s="160"/>
      <c r="K34" s="219"/>
      <c r="L34" s="220"/>
      <c r="M34" s="220"/>
      <c r="N34" s="221"/>
    </row>
    <row r="35" spans="1:256" ht="16.5" thickBot="1" x14ac:dyDescent="0.3">
      <c r="A35" s="158" t="s">
        <v>223</v>
      </c>
      <c r="B35" s="155">
        <f t="shared" si="0"/>
        <v>0</v>
      </c>
      <c r="C35" s="204"/>
      <c r="D35" s="205"/>
      <c r="E35" s="206"/>
      <c r="F35" s="161"/>
      <c r="G35" s="204"/>
      <c r="H35" s="205"/>
      <c r="I35" s="206"/>
      <c r="J35" s="160"/>
      <c r="K35" s="219"/>
      <c r="L35" s="220"/>
      <c r="M35" s="220"/>
      <c r="N35" s="221"/>
    </row>
    <row r="36" spans="1:256" ht="16.5" thickBot="1" x14ac:dyDescent="0.3">
      <c r="A36" s="164" t="s">
        <v>224</v>
      </c>
      <c r="B36" s="155">
        <f t="shared" si="0"/>
        <v>0</v>
      </c>
      <c r="C36" s="210"/>
      <c r="D36" s="205"/>
      <c r="E36" s="206"/>
      <c r="F36" s="161"/>
      <c r="G36" s="210"/>
      <c r="H36" s="211"/>
      <c r="I36" s="212"/>
      <c r="J36" s="166"/>
      <c r="K36" s="225"/>
      <c r="L36" s="226"/>
      <c r="M36" s="226"/>
      <c r="N36" s="227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0"/>
      <c r="CL36" s="170"/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0"/>
      <c r="DA36" s="170"/>
      <c r="DB36" s="170"/>
      <c r="DC36" s="170"/>
      <c r="DD36" s="170"/>
      <c r="DE36" s="170"/>
      <c r="DF36" s="170"/>
      <c r="DG36" s="170"/>
      <c r="DH36" s="170"/>
      <c r="DI36" s="170"/>
      <c r="DJ36" s="170"/>
      <c r="DK36" s="170"/>
      <c r="DL36" s="170"/>
      <c r="DM36" s="170"/>
      <c r="DN36" s="170"/>
      <c r="DO36" s="170"/>
      <c r="DP36" s="170"/>
      <c r="DQ36" s="170"/>
      <c r="DR36" s="170"/>
      <c r="DS36" s="170"/>
      <c r="DT36" s="170"/>
      <c r="DU36" s="170"/>
      <c r="DV36" s="170"/>
      <c r="DW36" s="170"/>
      <c r="DX36" s="170"/>
      <c r="DY36" s="170"/>
      <c r="DZ36" s="170"/>
      <c r="EA36" s="170"/>
      <c r="EB36" s="170"/>
      <c r="EC36" s="170"/>
      <c r="ED36" s="170"/>
      <c r="EE36" s="170"/>
      <c r="EF36" s="170"/>
      <c r="EG36" s="170"/>
      <c r="EH36" s="170"/>
      <c r="EI36" s="170"/>
      <c r="EJ36" s="170"/>
      <c r="EK36" s="170"/>
      <c r="EL36" s="170"/>
      <c r="EM36" s="170"/>
      <c r="EN36" s="170"/>
      <c r="EO36" s="170"/>
      <c r="EP36" s="170"/>
      <c r="EQ36" s="170"/>
      <c r="ER36" s="170"/>
      <c r="ES36" s="170"/>
      <c r="ET36" s="170"/>
      <c r="EU36" s="170"/>
      <c r="EV36" s="170"/>
      <c r="EW36" s="170"/>
      <c r="EX36" s="170"/>
      <c r="EY36" s="170"/>
      <c r="EZ36" s="170"/>
      <c r="FA36" s="170"/>
      <c r="FB36" s="170"/>
      <c r="FC36" s="170"/>
      <c r="FD36" s="170"/>
      <c r="FE36" s="170"/>
      <c r="FF36" s="170"/>
      <c r="FG36" s="170"/>
      <c r="FH36" s="170"/>
      <c r="FI36" s="170"/>
      <c r="FJ36" s="170"/>
      <c r="FK36" s="170"/>
      <c r="FL36" s="170"/>
      <c r="FM36" s="170"/>
      <c r="FN36" s="170"/>
      <c r="FO36" s="170"/>
      <c r="FP36" s="170"/>
      <c r="FQ36" s="170"/>
      <c r="FR36" s="170"/>
      <c r="FS36" s="170"/>
      <c r="FT36" s="170"/>
      <c r="FU36" s="170"/>
      <c r="FV36" s="170"/>
      <c r="FW36" s="170"/>
      <c r="FX36" s="170"/>
      <c r="FY36" s="170"/>
      <c r="FZ36" s="170"/>
      <c r="GA36" s="170"/>
      <c r="GB36" s="170"/>
      <c r="GC36" s="170"/>
      <c r="GD36" s="170"/>
      <c r="GE36" s="170"/>
      <c r="GF36" s="170"/>
      <c r="GG36" s="170"/>
      <c r="GH36" s="170"/>
      <c r="GI36" s="170"/>
      <c r="GJ36" s="170"/>
      <c r="GK36" s="170"/>
      <c r="GL36" s="170"/>
      <c r="GM36" s="170"/>
      <c r="GN36" s="170"/>
      <c r="GO36" s="170"/>
      <c r="GP36" s="170"/>
      <c r="GQ36" s="170"/>
      <c r="GR36" s="170"/>
      <c r="GS36" s="170"/>
      <c r="GT36" s="170"/>
      <c r="GU36" s="170"/>
      <c r="GV36" s="170"/>
      <c r="GW36" s="170"/>
      <c r="GX36" s="170"/>
      <c r="GY36" s="170"/>
      <c r="GZ36" s="170"/>
      <c r="HA36" s="170"/>
      <c r="HB36" s="170"/>
      <c r="HC36" s="170"/>
      <c r="HD36" s="170"/>
      <c r="HE36" s="170"/>
      <c r="HF36" s="170"/>
      <c r="HG36" s="170"/>
      <c r="HH36" s="170"/>
      <c r="HI36" s="170"/>
      <c r="HJ36" s="170"/>
      <c r="HK36" s="170"/>
      <c r="HL36" s="170"/>
      <c r="HM36" s="170"/>
      <c r="HN36" s="170"/>
      <c r="HO36" s="170"/>
      <c r="HP36" s="170"/>
      <c r="HQ36" s="170"/>
      <c r="HR36" s="170"/>
      <c r="HS36" s="170"/>
      <c r="HT36" s="170"/>
      <c r="HU36" s="170"/>
      <c r="HV36" s="170"/>
      <c r="HW36" s="170"/>
      <c r="HX36" s="170"/>
      <c r="HY36" s="170"/>
      <c r="HZ36" s="170"/>
      <c r="IA36" s="170"/>
      <c r="IB36" s="170"/>
      <c r="IC36" s="170"/>
      <c r="ID36" s="170"/>
      <c r="IE36" s="170"/>
      <c r="IF36" s="170"/>
      <c r="IG36" s="170"/>
      <c r="IH36" s="170"/>
      <c r="II36" s="170"/>
      <c r="IJ36" s="170"/>
      <c r="IK36" s="170"/>
      <c r="IL36" s="170"/>
      <c r="IM36" s="170"/>
      <c r="IN36" s="170"/>
      <c r="IO36" s="170"/>
      <c r="IP36" s="170"/>
      <c r="IQ36" s="170"/>
      <c r="IR36" s="170"/>
      <c r="IS36" s="170"/>
      <c r="IT36" s="170"/>
      <c r="IU36" s="170"/>
      <c r="IV36" s="170"/>
    </row>
    <row r="37" spans="1:256" ht="16.5" thickBot="1" x14ac:dyDescent="0.3">
      <c r="A37" s="158" t="s">
        <v>225</v>
      </c>
      <c r="B37" s="155">
        <f t="shared" si="0"/>
        <v>6890</v>
      </c>
      <c r="C37" s="204"/>
      <c r="D37" s="205"/>
      <c r="E37" s="206"/>
      <c r="F37" s="161">
        <v>6890</v>
      </c>
      <c r="G37" s="204">
        <v>468</v>
      </c>
      <c r="H37" s="205">
        <v>4681</v>
      </c>
      <c r="I37" s="206"/>
      <c r="J37" s="166"/>
      <c r="K37" s="219"/>
      <c r="L37" s="220"/>
      <c r="M37" s="220"/>
      <c r="N37" s="221"/>
    </row>
    <row r="38" spans="1:256" ht="16.5" thickBot="1" x14ac:dyDescent="0.3">
      <c r="A38" s="158" t="s">
        <v>226</v>
      </c>
      <c r="B38" s="155">
        <f t="shared" si="0"/>
        <v>0</v>
      </c>
      <c r="C38" s="204"/>
      <c r="D38" s="205"/>
      <c r="E38" s="206"/>
      <c r="F38" s="161"/>
      <c r="G38" s="204"/>
      <c r="H38" s="205"/>
      <c r="I38" s="206"/>
      <c r="J38" s="160"/>
      <c r="K38" s="219"/>
      <c r="L38" s="220"/>
      <c r="M38" s="220"/>
      <c r="N38" s="221"/>
    </row>
    <row r="39" spans="1:256" ht="16.5" thickBot="1" x14ac:dyDescent="0.3">
      <c r="A39" s="158" t="s">
        <v>227</v>
      </c>
      <c r="B39" s="155">
        <f t="shared" si="0"/>
        <v>21064</v>
      </c>
      <c r="C39" s="204"/>
      <c r="D39" s="205"/>
      <c r="E39" s="206"/>
      <c r="F39" s="161">
        <v>21064</v>
      </c>
      <c r="G39" s="204">
        <v>16</v>
      </c>
      <c r="H39" s="205">
        <v>32</v>
      </c>
      <c r="I39" s="206"/>
      <c r="J39" s="160"/>
      <c r="K39" s="219"/>
      <c r="L39" s="220"/>
      <c r="M39" s="220"/>
      <c r="N39" s="221"/>
    </row>
    <row r="40" spans="1:256" ht="16.5" thickBot="1" x14ac:dyDescent="0.3">
      <c r="A40" s="158" t="s">
        <v>228</v>
      </c>
      <c r="B40" s="155">
        <f t="shared" si="0"/>
        <v>0</v>
      </c>
      <c r="C40" s="204"/>
      <c r="D40" s="205"/>
      <c r="E40" s="206"/>
      <c r="F40" s="161"/>
      <c r="G40" s="204"/>
      <c r="H40" s="205"/>
      <c r="I40" s="206"/>
      <c r="J40" s="160"/>
      <c r="K40" s="219"/>
      <c r="L40" s="220"/>
      <c r="M40" s="220"/>
      <c r="N40" s="221"/>
    </row>
    <row r="41" spans="1:256" ht="16.5" thickBot="1" x14ac:dyDescent="0.3">
      <c r="A41" s="158" t="s">
        <v>229</v>
      </c>
      <c r="B41" s="155">
        <f t="shared" si="0"/>
        <v>85871</v>
      </c>
      <c r="C41" s="247">
        <v>22939</v>
      </c>
      <c r="D41" s="205">
        <v>28789</v>
      </c>
      <c r="E41" s="248">
        <v>6558</v>
      </c>
      <c r="F41" s="161">
        <v>34143</v>
      </c>
      <c r="G41" s="204">
        <f>200+6850</f>
        <v>7050</v>
      </c>
      <c r="H41" s="205">
        <f>100+20329</f>
        <v>20429</v>
      </c>
      <c r="I41" s="206"/>
      <c r="J41" s="160"/>
      <c r="K41" s="219"/>
      <c r="L41" s="220"/>
      <c r="M41" s="220"/>
      <c r="N41" s="221"/>
    </row>
    <row r="42" spans="1:256" ht="16.5" thickBot="1" x14ac:dyDescent="0.3">
      <c r="A42" s="158" t="s">
        <v>230</v>
      </c>
      <c r="B42" s="155">
        <f t="shared" si="0"/>
        <v>0</v>
      </c>
      <c r="C42" s="204"/>
      <c r="D42" s="205"/>
      <c r="E42" s="206"/>
      <c r="F42" s="161"/>
      <c r="G42" s="204"/>
      <c r="H42" s="205"/>
      <c r="I42" s="206"/>
      <c r="J42" s="160"/>
      <c r="K42" s="219"/>
      <c r="L42" s="220"/>
      <c r="M42" s="220"/>
      <c r="N42" s="221"/>
    </row>
    <row r="43" spans="1:256" ht="16.5" thickBot="1" x14ac:dyDescent="0.3">
      <c r="A43" s="158" t="s">
        <v>231</v>
      </c>
      <c r="B43" s="155">
        <f t="shared" si="0"/>
        <v>0</v>
      </c>
      <c r="C43" s="204"/>
      <c r="D43" s="205"/>
      <c r="E43" s="206"/>
      <c r="F43" s="161"/>
      <c r="G43" s="204"/>
      <c r="H43" s="205"/>
      <c r="I43" s="206"/>
      <c r="J43" s="160"/>
      <c r="K43" s="219"/>
      <c r="L43" s="220"/>
      <c r="M43" s="220"/>
      <c r="N43" s="221"/>
    </row>
    <row r="44" spans="1:256" ht="16.5" thickBot="1" x14ac:dyDescent="0.3">
      <c r="A44" s="158" t="s">
        <v>232</v>
      </c>
      <c r="B44" s="155">
        <f t="shared" si="0"/>
        <v>0</v>
      </c>
      <c r="C44" s="204"/>
      <c r="D44" s="205"/>
      <c r="E44" s="206"/>
      <c r="F44" s="161"/>
      <c r="G44" s="204"/>
      <c r="H44" s="205"/>
      <c r="I44" s="206"/>
      <c r="J44" s="160"/>
      <c r="K44" s="219"/>
      <c r="L44" s="220"/>
      <c r="M44" s="220"/>
      <c r="N44" s="221"/>
    </row>
    <row r="45" spans="1:256" ht="32.25" thickBot="1" x14ac:dyDescent="0.3">
      <c r="A45" s="171" t="s">
        <v>233</v>
      </c>
      <c r="B45" s="155">
        <f t="shared" si="0"/>
        <v>0</v>
      </c>
      <c r="C45" s="213"/>
      <c r="D45" s="214"/>
      <c r="E45" s="215"/>
      <c r="F45" s="174"/>
      <c r="G45" s="213"/>
      <c r="H45" s="214"/>
      <c r="I45" s="215"/>
      <c r="J45" s="173"/>
      <c r="K45" s="249"/>
      <c r="L45" s="250"/>
      <c r="M45" s="250"/>
      <c r="N45" s="251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7"/>
      <c r="BP45" s="177"/>
      <c r="BQ45" s="177"/>
      <c r="BR45" s="177"/>
      <c r="BS45" s="177"/>
      <c r="BT45" s="177"/>
      <c r="BU45" s="177"/>
      <c r="BV45" s="177"/>
      <c r="BW45" s="177"/>
      <c r="BX45" s="177"/>
      <c r="BY45" s="177"/>
      <c r="BZ45" s="177"/>
      <c r="CA45" s="177"/>
      <c r="CB45" s="177"/>
      <c r="CC45" s="177"/>
      <c r="CD45" s="177"/>
      <c r="CE45" s="177"/>
      <c r="CF45" s="177"/>
      <c r="CG45" s="177"/>
      <c r="CH45" s="177"/>
      <c r="CI45" s="177"/>
      <c r="CJ45" s="177"/>
      <c r="CK45" s="177"/>
      <c r="CL45" s="177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  <c r="DF45" s="177"/>
      <c r="DG45" s="177"/>
      <c r="DH45" s="177"/>
      <c r="DI45" s="177"/>
      <c r="DJ45" s="177"/>
      <c r="DK45" s="177"/>
      <c r="DL45" s="177"/>
      <c r="DM45" s="177"/>
      <c r="DN45" s="177"/>
      <c r="DO45" s="177"/>
      <c r="DP45" s="177"/>
      <c r="DQ45" s="177"/>
      <c r="DR45" s="177"/>
      <c r="DS45" s="177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7"/>
      <c r="EF45" s="177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7"/>
      <c r="ES45" s="177"/>
      <c r="ET45" s="177"/>
      <c r="EU45" s="177"/>
      <c r="EV45" s="177"/>
      <c r="EW45" s="177"/>
      <c r="EX45" s="177"/>
      <c r="EY45" s="177"/>
      <c r="EZ45" s="177"/>
      <c r="FA45" s="177"/>
      <c r="FB45" s="177"/>
      <c r="FC45" s="177"/>
      <c r="FD45" s="177"/>
      <c r="FE45" s="177"/>
      <c r="FF45" s="177"/>
      <c r="FG45" s="177"/>
      <c r="FH45" s="177"/>
      <c r="FI45" s="177"/>
      <c r="FJ45" s="177"/>
      <c r="FK45" s="177"/>
      <c r="FL45" s="177"/>
      <c r="FM45" s="177"/>
      <c r="FN45" s="177"/>
      <c r="FO45" s="177"/>
      <c r="FP45" s="177"/>
      <c r="FQ45" s="177"/>
      <c r="FR45" s="177"/>
      <c r="FS45" s="177"/>
      <c r="FT45" s="177"/>
      <c r="FU45" s="177"/>
      <c r="FV45" s="177"/>
      <c r="FW45" s="177"/>
      <c r="FX45" s="177"/>
      <c r="FY45" s="177"/>
      <c r="FZ45" s="177"/>
      <c r="GA45" s="177"/>
      <c r="GB45" s="177"/>
      <c r="GC45" s="177"/>
      <c r="GD45" s="177"/>
      <c r="GE45" s="177"/>
      <c r="GF45" s="177"/>
      <c r="GG45" s="177"/>
      <c r="GH45" s="177"/>
      <c r="GI45" s="177"/>
      <c r="GJ45" s="177"/>
      <c r="GK45" s="177"/>
      <c r="GL45" s="177"/>
      <c r="GM45" s="177"/>
      <c r="GN45" s="177"/>
      <c r="GO45" s="177"/>
      <c r="GP45" s="177"/>
      <c r="GQ45" s="177"/>
      <c r="GR45" s="177"/>
      <c r="GS45" s="177"/>
      <c r="GT45" s="177"/>
      <c r="GU45" s="177"/>
      <c r="GV45" s="177"/>
      <c r="GW45" s="177"/>
      <c r="GX45" s="177"/>
      <c r="GY45" s="177"/>
      <c r="GZ45" s="177"/>
      <c r="HA45" s="177"/>
      <c r="HB45" s="177"/>
      <c r="HC45" s="177"/>
      <c r="HD45" s="177"/>
      <c r="HE45" s="177"/>
      <c r="HF45" s="177"/>
      <c r="HG45" s="177"/>
      <c r="HH45" s="177"/>
      <c r="HI45" s="177"/>
      <c r="HJ45" s="177"/>
      <c r="HK45" s="177"/>
      <c r="HL45" s="177"/>
      <c r="HM45" s="177"/>
      <c r="HN45" s="177"/>
      <c r="HO45" s="177"/>
      <c r="HP45" s="177"/>
      <c r="HQ45" s="177"/>
      <c r="HR45" s="177"/>
      <c r="HS45" s="177"/>
      <c r="HT45" s="177"/>
      <c r="HU45" s="177"/>
      <c r="HV45" s="177"/>
      <c r="HW45" s="177"/>
      <c r="HX45" s="177"/>
      <c r="HY45" s="177"/>
      <c r="HZ45" s="177"/>
      <c r="IA45" s="177"/>
      <c r="IB45" s="177"/>
      <c r="IC45" s="177"/>
      <c r="ID45" s="177"/>
      <c r="IE45" s="177"/>
      <c r="IF45" s="177"/>
      <c r="IG45" s="177"/>
      <c r="IH45" s="177"/>
      <c r="II45" s="177"/>
      <c r="IJ45" s="177"/>
      <c r="IK45" s="177"/>
      <c r="IL45" s="177"/>
      <c r="IM45" s="177"/>
      <c r="IN45" s="177"/>
      <c r="IO45" s="177"/>
      <c r="IP45" s="177"/>
      <c r="IQ45" s="177"/>
      <c r="IR45" s="177"/>
      <c r="IS45" s="177"/>
      <c r="IT45" s="177"/>
      <c r="IU45" s="177"/>
      <c r="IV45" s="177"/>
    </row>
    <row r="46" spans="1:256" ht="16.5" thickBot="1" x14ac:dyDescent="0.3">
      <c r="A46" s="158" t="s">
        <v>234</v>
      </c>
      <c r="B46" s="155">
        <f t="shared" si="0"/>
        <v>0</v>
      </c>
      <c r="C46" s="204"/>
      <c r="D46" s="205"/>
      <c r="E46" s="206"/>
      <c r="F46" s="161"/>
      <c r="G46" s="204"/>
      <c r="H46" s="205"/>
      <c r="I46" s="206"/>
      <c r="J46" s="160"/>
      <c r="K46" s="219"/>
      <c r="L46" s="220"/>
      <c r="M46" s="220"/>
      <c r="N46" s="221"/>
    </row>
    <row r="47" spans="1:256" ht="32.25" thickBot="1" x14ac:dyDescent="0.3">
      <c r="A47" s="158" t="s">
        <v>235</v>
      </c>
      <c r="B47" s="155">
        <f t="shared" si="0"/>
        <v>0</v>
      </c>
      <c r="C47" s="222"/>
      <c r="D47" s="223"/>
      <c r="E47" s="224"/>
      <c r="F47" s="161"/>
      <c r="G47" s="222"/>
      <c r="H47" s="223"/>
      <c r="I47" s="224"/>
      <c r="J47" s="160"/>
      <c r="K47" s="219"/>
      <c r="L47" s="220"/>
      <c r="M47" s="220"/>
      <c r="N47" s="221"/>
    </row>
    <row r="48" spans="1:256" ht="16.5" thickBot="1" x14ac:dyDescent="0.3">
      <c r="A48" s="158" t="s">
        <v>236</v>
      </c>
      <c r="B48" s="155">
        <f t="shared" si="0"/>
        <v>0</v>
      </c>
      <c r="C48" s="222"/>
      <c r="D48" s="223"/>
      <c r="E48" s="224"/>
      <c r="F48" s="161"/>
      <c r="G48" s="222"/>
      <c r="H48" s="223"/>
      <c r="I48" s="224"/>
      <c r="J48" s="160"/>
      <c r="K48" s="219"/>
      <c r="L48" s="220"/>
      <c r="M48" s="220"/>
      <c r="N48" s="221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  <c r="GA48" s="84"/>
      <c r="GB48" s="84"/>
      <c r="GC48" s="84"/>
      <c r="GD48" s="84"/>
      <c r="GE48" s="84"/>
      <c r="GF48" s="84"/>
      <c r="GG48" s="84"/>
      <c r="GH48" s="84"/>
      <c r="GI48" s="84"/>
      <c r="GJ48" s="84"/>
      <c r="GK48" s="84"/>
      <c r="GL48" s="84"/>
      <c r="GM48" s="84"/>
      <c r="GN48" s="84"/>
      <c r="GO48" s="84"/>
      <c r="GP48" s="84"/>
      <c r="GQ48" s="84"/>
      <c r="GR48" s="84"/>
      <c r="GS48" s="84"/>
      <c r="GT48" s="84"/>
      <c r="GU48" s="84"/>
      <c r="GV48" s="84"/>
      <c r="GW48" s="84"/>
      <c r="GX48" s="84"/>
      <c r="GY48" s="84"/>
      <c r="GZ48" s="84"/>
      <c r="HA48" s="84"/>
      <c r="HB48" s="84"/>
      <c r="HC48" s="84"/>
      <c r="HD48" s="84"/>
      <c r="HE48" s="84"/>
      <c r="HF48" s="84"/>
      <c r="HG48" s="84"/>
      <c r="HH48" s="84"/>
      <c r="HI48" s="84"/>
      <c r="HJ48" s="84"/>
      <c r="HK48" s="84"/>
      <c r="HL48" s="84"/>
      <c r="HM48" s="84"/>
      <c r="HN48" s="84"/>
      <c r="HO48" s="84"/>
      <c r="HP48" s="84"/>
      <c r="HQ48" s="84"/>
      <c r="HR48" s="84"/>
      <c r="HS48" s="84"/>
      <c r="HT48" s="84"/>
      <c r="HU48" s="84"/>
      <c r="HV48" s="84"/>
      <c r="HW48" s="84"/>
      <c r="HX48" s="84"/>
      <c r="HY48" s="84"/>
      <c r="HZ48" s="84"/>
      <c r="IA48" s="84"/>
      <c r="IB48" s="84"/>
      <c r="IC48" s="84"/>
      <c r="ID48" s="84"/>
      <c r="IE48" s="84"/>
      <c r="IF48" s="84"/>
      <c r="IG48" s="84"/>
      <c r="IH48" s="84"/>
      <c r="II48" s="84"/>
      <c r="IJ48" s="84"/>
      <c r="IK48" s="84"/>
      <c r="IL48" s="84"/>
      <c r="IM48" s="84"/>
      <c r="IN48" s="84"/>
      <c r="IO48" s="84"/>
      <c r="IP48" s="84"/>
      <c r="IQ48" s="84"/>
      <c r="IR48" s="84"/>
      <c r="IS48" s="84"/>
      <c r="IT48" s="84"/>
      <c r="IU48" s="84"/>
      <c r="IV48" s="84"/>
    </row>
    <row r="49" spans="1:256" ht="16.5" thickBot="1" x14ac:dyDescent="0.3">
      <c r="A49" s="158" t="s">
        <v>237</v>
      </c>
      <c r="B49" s="155">
        <f t="shared" si="0"/>
        <v>0</v>
      </c>
      <c r="C49" s="204"/>
      <c r="D49" s="205"/>
      <c r="E49" s="206"/>
      <c r="F49" s="161"/>
      <c r="G49" s="204"/>
      <c r="H49" s="205"/>
      <c r="I49" s="206"/>
      <c r="J49" s="160"/>
      <c r="K49" s="219"/>
      <c r="L49" s="220"/>
      <c r="M49" s="220"/>
      <c r="N49" s="221"/>
    </row>
    <row r="50" spans="1:256" ht="16.5" thickBot="1" x14ac:dyDescent="0.3">
      <c r="A50" s="158" t="s">
        <v>238</v>
      </c>
      <c r="B50" s="155">
        <f t="shared" si="0"/>
        <v>0</v>
      </c>
      <c r="C50" s="204"/>
      <c r="D50" s="205"/>
      <c r="E50" s="206"/>
      <c r="F50" s="161"/>
      <c r="G50" s="204"/>
      <c r="H50" s="205"/>
      <c r="I50" s="206"/>
      <c r="J50" s="160"/>
      <c r="K50" s="219"/>
      <c r="L50" s="220"/>
      <c r="M50" s="220"/>
      <c r="N50" s="221"/>
    </row>
    <row r="51" spans="1:256" ht="16.5" thickBot="1" x14ac:dyDescent="0.3">
      <c r="A51" s="158" t="s">
        <v>239</v>
      </c>
      <c r="B51" s="155">
        <f t="shared" si="0"/>
        <v>0</v>
      </c>
      <c r="C51" s="204"/>
      <c r="D51" s="205"/>
      <c r="E51" s="206"/>
      <c r="F51" s="161"/>
      <c r="G51" s="204"/>
      <c r="H51" s="205"/>
      <c r="I51" s="206"/>
      <c r="J51" s="160"/>
      <c r="K51" s="219"/>
      <c r="L51" s="220"/>
      <c r="M51" s="220"/>
      <c r="N51" s="221"/>
    </row>
    <row r="52" spans="1:256" ht="16.5" thickBot="1" x14ac:dyDescent="0.3">
      <c r="A52" s="164" t="s">
        <v>240</v>
      </c>
      <c r="B52" s="155">
        <f t="shared" si="0"/>
        <v>0</v>
      </c>
      <c r="C52" s="210"/>
      <c r="D52" s="205"/>
      <c r="E52" s="206"/>
      <c r="F52" s="161"/>
      <c r="G52" s="210"/>
      <c r="H52" s="211"/>
      <c r="I52" s="212"/>
      <c r="J52" s="166">
        <f>ROUND(((B52+G52)*4)+H52*9.4,2)</f>
        <v>0</v>
      </c>
      <c r="K52" s="225"/>
      <c r="L52" s="226"/>
      <c r="M52" s="226"/>
      <c r="N52" s="227"/>
      <c r="O52" s="178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  <c r="DP52" s="170"/>
      <c r="DQ52" s="170"/>
      <c r="DR52" s="170"/>
      <c r="DS52" s="170"/>
      <c r="DT52" s="170"/>
      <c r="DU52" s="170"/>
      <c r="DV52" s="170"/>
      <c r="DW52" s="170"/>
      <c r="DX52" s="170"/>
      <c r="DY52" s="170"/>
      <c r="DZ52" s="170"/>
      <c r="EA52" s="170"/>
      <c r="EB52" s="170"/>
      <c r="EC52" s="170"/>
      <c r="ED52" s="170"/>
      <c r="EE52" s="170"/>
      <c r="EF52" s="170"/>
      <c r="EG52" s="170"/>
      <c r="EH52" s="170"/>
      <c r="EI52" s="170"/>
      <c r="EJ52" s="170"/>
      <c r="EK52" s="170"/>
      <c r="EL52" s="170"/>
      <c r="EM52" s="170"/>
      <c r="EN52" s="170"/>
      <c r="EO52" s="170"/>
      <c r="EP52" s="170"/>
      <c r="EQ52" s="170"/>
      <c r="ER52" s="170"/>
      <c r="ES52" s="170"/>
      <c r="ET52" s="170"/>
      <c r="EU52" s="170"/>
      <c r="EV52" s="170"/>
      <c r="EW52" s="170"/>
      <c r="EX52" s="170"/>
      <c r="EY52" s="170"/>
      <c r="EZ52" s="170"/>
      <c r="FA52" s="170"/>
      <c r="FB52" s="170"/>
      <c r="FC52" s="170"/>
      <c r="FD52" s="170"/>
      <c r="FE52" s="170"/>
      <c r="FF52" s="170"/>
      <c r="FG52" s="170"/>
      <c r="FH52" s="170"/>
      <c r="FI52" s="170"/>
      <c r="FJ52" s="170"/>
      <c r="FK52" s="170"/>
      <c r="FL52" s="170"/>
      <c r="FM52" s="170"/>
      <c r="FN52" s="170"/>
      <c r="FO52" s="170"/>
      <c r="FP52" s="170"/>
      <c r="FQ52" s="170"/>
      <c r="FR52" s="170"/>
      <c r="FS52" s="170"/>
      <c r="FT52" s="170"/>
      <c r="FU52" s="170"/>
      <c r="FV52" s="170"/>
      <c r="FW52" s="170"/>
      <c r="FX52" s="170"/>
      <c r="FY52" s="170"/>
      <c r="FZ52" s="170"/>
      <c r="GA52" s="170"/>
      <c r="GB52" s="170"/>
      <c r="GC52" s="170"/>
      <c r="GD52" s="170"/>
      <c r="GE52" s="170"/>
      <c r="GF52" s="170"/>
      <c r="GG52" s="170"/>
      <c r="GH52" s="170"/>
      <c r="GI52" s="170"/>
      <c r="GJ52" s="170"/>
      <c r="GK52" s="170"/>
      <c r="GL52" s="170"/>
      <c r="GM52" s="170"/>
      <c r="GN52" s="170"/>
      <c r="GO52" s="170"/>
      <c r="GP52" s="170"/>
      <c r="GQ52" s="170"/>
      <c r="GR52" s="170"/>
      <c r="GS52" s="170"/>
      <c r="GT52" s="170"/>
      <c r="GU52" s="170"/>
      <c r="GV52" s="170"/>
      <c r="GW52" s="170"/>
      <c r="GX52" s="170"/>
      <c r="GY52" s="170"/>
      <c r="GZ52" s="170"/>
      <c r="HA52" s="170"/>
      <c r="HB52" s="170"/>
      <c r="HC52" s="170"/>
      <c r="HD52" s="170"/>
      <c r="HE52" s="170"/>
      <c r="HF52" s="170"/>
      <c r="HG52" s="170"/>
      <c r="HH52" s="170"/>
      <c r="HI52" s="170"/>
      <c r="HJ52" s="170"/>
      <c r="HK52" s="170"/>
      <c r="HL52" s="170"/>
      <c r="HM52" s="170"/>
      <c r="HN52" s="170"/>
      <c r="HO52" s="170"/>
      <c r="HP52" s="170"/>
      <c r="HQ52" s="170"/>
      <c r="HR52" s="170"/>
      <c r="HS52" s="170"/>
      <c r="HT52" s="170"/>
      <c r="HU52" s="170"/>
      <c r="HV52" s="170"/>
      <c r="HW52" s="170"/>
      <c r="HX52" s="170"/>
      <c r="HY52" s="170"/>
      <c r="HZ52" s="170"/>
      <c r="IA52" s="170"/>
      <c r="IB52" s="170"/>
      <c r="IC52" s="170"/>
      <c r="ID52" s="170"/>
      <c r="IE52" s="170"/>
      <c r="IF52" s="170"/>
      <c r="IG52" s="170"/>
      <c r="IH52" s="170"/>
      <c r="II52" s="170"/>
      <c r="IJ52" s="170"/>
      <c r="IK52" s="170"/>
      <c r="IL52" s="170"/>
      <c r="IM52" s="170"/>
      <c r="IN52" s="170"/>
      <c r="IO52" s="170"/>
      <c r="IP52" s="170"/>
      <c r="IQ52" s="170"/>
      <c r="IR52" s="170"/>
      <c r="IS52" s="170"/>
      <c r="IT52" s="170"/>
      <c r="IU52" s="170"/>
      <c r="IV52" s="170"/>
    </row>
    <row r="53" spans="1:256" ht="16.5" thickBot="1" x14ac:dyDescent="0.3">
      <c r="A53" s="164" t="s">
        <v>241</v>
      </c>
      <c r="B53" s="155">
        <f t="shared" si="0"/>
        <v>0</v>
      </c>
      <c r="C53" s="168"/>
      <c r="D53" s="163"/>
      <c r="E53" s="229"/>
      <c r="F53" s="161"/>
      <c r="G53" s="168"/>
      <c r="H53" s="169"/>
      <c r="I53" s="228"/>
      <c r="J53" s="166">
        <f>ROUND(((B53+G53)*4)+H53*9.4,2)</f>
        <v>0</v>
      </c>
      <c r="K53" s="225"/>
      <c r="L53" s="226"/>
      <c r="M53" s="226"/>
      <c r="N53" s="227"/>
      <c r="O53" s="178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  <c r="BP53" s="170"/>
      <c r="BQ53" s="170"/>
      <c r="BR53" s="170"/>
      <c r="BS53" s="170"/>
      <c r="BT53" s="170"/>
      <c r="BU53" s="170"/>
      <c r="BV53" s="170"/>
      <c r="BW53" s="170"/>
      <c r="BX53" s="170"/>
      <c r="BY53" s="170"/>
      <c r="BZ53" s="170"/>
      <c r="CA53" s="170"/>
      <c r="CB53" s="170"/>
      <c r="CC53" s="170"/>
      <c r="CD53" s="170"/>
      <c r="CE53" s="170"/>
      <c r="CF53" s="170"/>
      <c r="CG53" s="170"/>
      <c r="CH53" s="170"/>
      <c r="CI53" s="170"/>
      <c r="CJ53" s="170"/>
      <c r="CK53" s="170"/>
      <c r="CL53" s="170"/>
      <c r="CM53" s="170"/>
      <c r="CN53" s="170"/>
      <c r="CO53" s="170"/>
      <c r="CP53" s="170"/>
      <c r="CQ53" s="170"/>
      <c r="CR53" s="170"/>
      <c r="CS53" s="170"/>
      <c r="CT53" s="170"/>
      <c r="CU53" s="170"/>
      <c r="CV53" s="170"/>
      <c r="CW53" s="170"/>
      <c r="CX53" s="170"/>
      <c r="CY53" s="170"/>
      <c r="CZ53" s="170"/>
      <c r="DA53" s="170"/>
      <c r="DB53" s="170"/>
      <c r="DC53" s="170"/>
      <c r="DD53" s="170"/>
      <c r="DE53" s="170"/>
      <c r="DF53" s="170"/>
      <c r="DG53" s="170"/>
      <c r="DH53" s="170"/>
      <c r="DI53" s="170"/>
      <c r="DJ53" s="170"/>
      <c r="DK53" s="170"/>
      <c r="DL53" s="170"/>
      <c r="DM53" s="170"/>
      <c r="DN53" s="170"/>
      <c r="DO53" s="170"/>
      <c r="DP53" s="170"/>
      <c r="DQ53" s="170"/>
      <c r="DR53" s="170"/>
      <c r="DS53" s="170"/>
      <c r="DT53" s="170"/>
      <c r="DU53" s="170"/>
      <c r="DV53" s="170"/>
      <c r="DW53" s="170"/>
      <c r="DX53" s="170"/>
      <c r="DY53" s="170"/>
      <c r="DZ53" s="170"/>
      <c r="EA53" s="170"/>
      <c r="EB53" s="170"/>
      <c r="EC53" s="170"/>
      <c r="ED53" s="170"/>
      <c r="EE53" s="170"/>
      <c r="EF53" s="170"/>
      <c r="EG53" s="170"/>
      <c r="EH53" s="170"/>
      <c r="EI53" s="170"/>
      <c r="EJ53" s="170"/>
      <c r="EK53" s="170"/>
      <c r="EL53" s="170"/>
      <c r="EM53" s="170"/>
      <c r="EN53" s="170"/>
      <c r="EO53" s="170"/>
      <c r="EP53" s="170"/>
      <c r="EQ53" s="170"/>
      <c r="ER53" s="170"/>
      <c r="ES53" s="170"/>
      <c r="ET53" s="170"/>
      <c r="EU53" s="170"/>
      <c r="EV53" s="170"/>
      <c r="EW53" s="170"/>
      <c r="EX53" s="170"/>
      <c r="EY53" s="170"/>
      <c r="EZ53" s="170"/>
      <c r="FA53" s="170"/>
      <c r="FB53" s="170"/>
      <c r="FC53" s="170"/>
      <c r="FD53" s="170"/>
      <c r="FE53" s="170"/>
      <c r="FF53" s="170"/>
      <c r="FG53" s="170"/>
      <c r="FH53" s="170"/>
      <c r="FI53" s="170"/>
      <c r="FJ53" s="170"/>
      <c r="FK53" s="170"/>
      <c r="FL53" s="170"/>
      <c r="FM53" s="170"/>
      <c r="FN53" s="170"/>
      <c r="FO53" s="170"/>
      <c r="FP53" s="170"/>
      <c r="FQ53" s="170"/>
      <c r="FR53" s="170"/>
      <c r="FS53" s="170"/>
      <c r="FT53" s="170"/>
      <c r="FU53" s="170"/>
      <c r="FV53" s="170"/>
      <c r="FW53" s="170"/>
      <c r="FX53" s="170"/>
      <c r="FY53" s="170"/>
      <c r="FZ53" s="170"/>
      <c r="GA53" s="170"/>
      <c r="GB53" s="170"/>
      <c r="GC53" s="170"/>
      <c r="GD53" s="170"/>
      <c r="GE53" s="170"/>
      <c r="GF53" s="170"/>
      <c r="GG53" s="170"/>
      <c r="GH53" s="170"/>
      <c r="GI53" s="170"/>
      <c r="GJ53" s="170"/>
      <c r="GK53" s="170"/>
      <c r="GL53" s="170"/>
      <c r="GM53" s="170"/>
      <c r="GN53" s="170"/>
      <c r="GO53" s="170"/>
      <c r="GP53" s="170"/>
      <c r="GQ53" s="170"/>
      <c r="GR53" s="170"/>
      <c r="GS53" s="170"/>
      <c r="GT53" s="170"/>
      <c r="GU53" s="170"/>
      <c r="GV53" s="170"/>
      <c r="GW53" s="170"/>
      <c r="GX53" s="170"/>
      <c r="GY53" s="170"/>
      <c r="GZ53" s="170"/>
      <c r="HA53" s="170"/>
      <c r="HB53" s="170"/>
      <c r="HC53" s="170"/>
      <c r="HD53" s="170"/>
      <c r="HE53" s="170"/>
      <c r="HF53" s="170"/>
      <c r="HG53" s="170"/>
      <c r="HH53" s="170"/>
      <c r="HI53" s="170"/>
      <c r="HJ53" s="170"/>
      <c r="HK53" s="170"/>
      <c r="HL53" s="170"/>
      <c r="HM53" s="170"/>
      <c r="HN53" s="170"/>
      <c r="HO53" s="170"/>
      <c r="HP53" s="170"/>
      <c r="HQ53" s="170"/>
      <c r="HR53" s="170"/>
      <c r="HS53" s="170"/>
      <c r="HT53" s="170"/>
      <c r="HU53" s="170"/>
      <c r="HV53" s="170"/>
      <c r="HW53" s="170"/>
      <c r="HX53" s="170"/>
      <c r="HY53" s="170"/>
      <c r="HZ53" s="170"/>
      <c r="IA53" s="170"/>
      <c r="IB53" s="170"/>
      <c r="IC53" s="170"/>
      <c r="ID53" s="170"/>
      <c r="IE53" s="170"/>
      <c r="IF53" s="170"/>
      <c r="IG53" s="170"/>
      <c r="IH53" s="170"/>
      <c r="II53" s="170"/>
      <c r="IJ53" s="170"/>
      <c r="IK53" s="170"/>
      <c r="IL53" s="170"/>
      <c r="IM53" s="170"/>
      <c r="IN53" s="170"/>
      <c r="IO53" s="170"/>
      <c r="IP53" s="170"/>
      <c r="IQ53" s="170"/>
      <c r="IR53" s="170"/>
      <c r="IS53" s="170"/>
      <c r="IT53" s="170"/>
      <c r="IU53" s="170"/>
      <c r="IV53" s="170"/>
    </row>
    <row r="54" spans="1:256" ht="16.5" thickBot="1" x14ac:dyDescent="0.3">
      <c r="A54" s="164" t="s">
        <v>242</v>
      </c>
      <c r="B54" s="155">
        <f t="shared" si="0"/>
        <v>0</v>
      </c>
      <c r="C54" s="168"/>
      <c r="D54" s="163"/>
      <c r="E54" s="229"/>
      <c r="F54" s="161"/>
      <c r="G54" s="168"/>
      <c r="H54" s="169">
        <v>8430</v>
      </c>
      <c r="I54" s="228"/>
      <c r="J54" s="166">
        <f>ROUND(((B54+G54)*4)+H54*9.4,2)</f>
        <v>79242</v>
      </c>
      <c r="K54" s="225"/>
      <c r="L54" s="226"/>
      <c r="M54" s="226"/>
      <c r="N54" s="227"/>
      <c r="O54" s="178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  <c r="CT54" s="170"/>
      <c r="CU54" s="170"/>
      <c r="CV54" s="170"/>
      <c r="CW54" s="170"/>
      <c r="CX54" s="170"/>
      <c r="CY54" s="170"/>
      <c r="CZ54" s="170"/>
      <c r="DA54" s="170"/>
      <c r="DB54" s="170"/>
      <c r="DC54" s="170"/>
      <c r="DD54" s="170"/>
      <c r="DE54" s="170"/>
      <c r="DF54" s="170"/>
      <c r="DG54" s="170"/>
      <c r="DH54" s="170"/>
      <c r="DI54" s="170"/>
      <c r="DJ54" s="170"/>
      <c r="DK54" s="170"/>
      <c r="DL54" s="170"/>
      <c r="DM54" s="170"/>
      <c r="DN54" s="170"/>
      <c r="DO54" s="170"/>
      <c r="DP54" s="170"/>
      <c r="DQ54" s="170"/>
      <c r="DR54" s="170"/>
      <c r="DS54" s="170"/>
      <c r="DT54" s="170"/>
      <c r="DU54" s="170"/>
      <c r="DV54" s="170"/>
      <c r="DW54" s="170"/>
      <c r="DX54" s="170"/>
      <c r="DY54" s="170"/>
      <c r="DZ54" s="170"/>
      <c r="EA54" s="170"/>
      <c r="EB54" s="170"/>
      <c r="EC54" s="170"/>
      <c r="ED54" s="170"/>
      <c r="EE54" s="170"/>
      <c r="EF54" s="170"/>
      <c r="EG54" s="170"/>
      <c r="EH54" s="170"/>
      <c r="EI54" s="170"/>
      <c r="EJ54" s="170"/>
      <c r="EK54" s="170"/>
      <c r="EL54" s="170"/>
      <c r="EM54" s="170"/>
      <c r="EN54" s="170"/>
      <c r="EO54" s="170"/>
      <c r="EP54" s="170"/>
      <c r="EQ54" s="170"/>
      <c r="ER54" s="170"/>
      <c r="ES54" s="170"/>
      <c r="ET54" s="170"/>
      <c r="EU54" s="170"/>
      <c r="EV54" s="170"/>
      <c r="EW54" s="170"/>
      <c r="EX54" s="170"/>
      <c r="EY54" s="170"/>
      <c r="EZ54" s="170"/>
      <c r="FA54" s="170"/>
      <c r="FB54" s="170"/>
      <c r="FC54" s="170"/>
      <c r="FD54" s="170"/>
      <c r="FE54" s="170"/>
      <c r="FF54" s="170"/>
      <c r="FG54" s="170"/>
      <c r="FH54" s="170"/>
      <c r="FI54" s="170"/>
      <c r="FJ54" s="170"/>
      <c r="FK54" s="170"/>
      <c r="FL54" s="170"/>
      <c r="FM54" s="170"/>
      <c r="FN54" s="170"/>
      <c r="FO54" s="170"/>
      <c r="FP54" s="170"/>
      <c r="FQ54" s="170"/>
      <c r="FR54" s="170"/>
      <c r="FS54" s="170"/>
      <c r="FT54" s="170"/>
      <c r="FU54" s="170"/>
      <c r="FV54" s="170"/>
      <c r="FW54" s="170"/>
      <c r="FX54" s="170"/>
      <c r="FY54" s="170"/>
      <c r="FZ54" s="170"/>
      <c r="GA54" s="170"/>
      <c r="GB54" s="170"/>
      <c r="GC54" s="170"/>
      <c r="GD54" s="170"/>
      <c r="GE54" s="170"/>
      <c r="GF54" s="170"/>
      <c r="GG54" s="170"/>
      <c r="GH54" s="170"/>
      <c r="GI54" s="170"/>
      <c r="GJ54" s="170"/>
      <c r="GK54" s="170"/>
      <c r="GL54" s="170"/>
      <c r="GM54" s="170"/>
      <c r="GN54" s="170"/>
      <c r="GO54" s="170"/>
      <c r="GP54" s="170"/>
      <c r="GQ54" s="170"/>
      <c r="GR54" s="170"/>
      <c r="GS54" s="170"/>
      <c r="GT54" s="170"/>
      <c r="GU54" s="170"/>
      <c r="GV54" s="170"/>
      <c r="GW54" s="170"/>
      <c r="GX54" s="170"/>
      <c r="GY54" s="170"/>
      <c r="GZ54" s="170"/>
      <c r="HA54" s="170"/>
      <c r="HB54" s="170"/>
      <c r="HC54" s="170"/>
      <c r="HD54" s="170"/>
      <c r="HE54" s="170"/>
      <c r="HF54" s="170"/>
      <c r="HG54" s="170"/>
      <c r="HH54" s="170"/>
      <c r="HI54" s="170"/>
      <c r="HJ54" s="170"/>
      <c r="HK54" s="170"/>
      <c r="HL54" s="170"/>
      <c r="HM54" s="170"/>
      <c r="HN54" s="170"/>
      <c r="HO54" s="170"/>
      <c r="HP54" s="170"/>
      <c r="HQ54" s="170"/>
      <c r="HR54" s="170"/>
      <c r="HS54" s="170"/>
      <c r="HT54" s="170"/>
      <c r="HU54" s="170"/>
      <c r="HV54" s="170"/>
      <c r="HW54" s="170"/>
      <c r="HX54" s="170"/>
      <c r="HY54" s="170"/>
      <c r="HZ54" s="170"/>
      <c r="IA54" s="170"/>
      <c r="IB54" s="170"/>
      <c r="IC54" s="170"/>
      <c r="ID54" s="170"/>
      <c r="IE54" s="170"/>
      <c r="IF54" s="170"/>
      <c r="IG54" s="170"/>
      <c r="IH54" s="170"/>
      <c r="II54" s="170"/>
      <c r="IJ54" s="170"/>
      <c r="IK54" s="170"/>
      <c r="IL54" s="170"/>
      <c r="IM54" s="170"/>
      <c r="IN54" s="170"/>
      <c r="IO54" s="170"/>
      <c r="IP54" s="170"/>
      <c r="IQ54" s="170"/>
      <c r="IR54" s="170"/>
      <c r="IS54" s="170"/>
      <c r="IT54" s="170"/>
      <c r="IU54" s="170"/>
      <c r="IV54" s="170"/>
    </row>
    <row r="55" spans="1:256" ht="16.5" thickBot="1" x14ac:dyDescent="0.3">
      <c r="A55" s="164" t="s">
        <v>243</v>
      </c>
      <c r="B55" s="155">
        <f t="shared" si="0"/>
        <v>0</v>
      </c>
      <c r="C55" s="168"/>
      <c r="D55" s="163"/>
      <c r="E55" s="229"/>
      <c r="F55" s="161"/>
      <c r="G55" s="168"/>
      <c r="H55" s="169">
        <v>8450</v>
      </c>
      <c r="I55" s="228"/>
      <c r="J55" s="166">
        <f>ROUND(((B55+G55)*4)+H55*9.4,2)</f>
        <v>79430</v>
      </c>
      <c r="K55" s="225"/>
      <c r="L55" s="226"/>
      <c r="M55" s="226"/>
      <c r="N55" s="227"/>
      <c r="O55" s="178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0"/>
      <c r="BP55" s="170"/>
      <c r="BQ55" s="170"/>
      <c r="BR55" s="170"/>
      <c r="BS55" s="170"/>
      <c r="BT55" s="170"/>
      <c r="BU55" s="170"/>
      <c r="BV55" s="170"/>
      <c r="BW55" s="170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  <c r="CV55" s="170"/>
      <c r="CW55" s="170"/>
      <c r="CX55" s="170"/>
      <c r="CY55" s="170"/>
      <c r="CZ55" s="170"/>
      <c r="DA55" s="170"/>
      <c r="DB55" s="170"/>
      <c r="DC55" s="170"/>
      <c r="DD55" s="170"/>
      <c r="DE55" s="170"/>
      <c r="DF55" s="170"/>
      <c r="DG55" s="170"/>
      <c r="DH55" s="170"/>
      <c r="DI55" s="170"/>
      <c r="DJ55" s="170"/>
      <c r="DK55" s="170"/>
      <c r="DL55" s="170"/>
      <c r="DM55" s="170"/>
      <c r="DN55" s="170"/>
      <c r="DO55" s="170"/>
      <c r="DP55" s="170"/>
      <c r="DQ55" s="170"/>
      <c r="DR55" s="170"/>
      <c r="DS55" s="170"/>
      <c r="DT55" s="170"/>
      <c r="DU55" s="170"/>
      <c r="DV55" s="170"/>
      <c r="DW55" s="170"/>
      <c r="DX55" s="170"/>
      <c r="DY55" s="170"/>
      <c r="DZ55" s="170"/>
      <c r="EA55" s="170"/>
      <c r="EB55" s="170"/>
      <c r="EC55" s="170"/>
      <c r="ED55" s="170"/>
      <c r="EE55" s="170"/>
      <c r="EF55" s="170"/>
      <c r="EG55" s="170"/>
      <c r="EH55" s="170"/>
      <c r="EI55" s="170"/>
      <c r="EJ55" s="170"/>
      <c r="EK55" s="170"/>
      <c r="EL55" s="170"/>
      <c r="EM55" s="170"/>
      <c r="EN55" s="170"/>
      <c r="EO55" s="170"/>
      <c r="EP55" s="170"/>
      <c r="EQ55" s="170"/>
      <c r="ER55" s="170"/>
      <c r="ES55" s="170"/>
      <c r="ET55" s="170"/>
      <c r="EU55" s="170"/>
      <c r="EV55" s="170"/>
      <c r="EW55" s="170"/>
      <c r="EX55" s="170"/>
      <c r="EY55" s="170"/>
      <c r="EZ55" s="170"/>
      <c r="FA55" s="170"/>
      <c r="FB55" s="170"/>
      <c r="FC55" s="170"/>
      <c r="FD55" s="170"/>
      <c r="FE55" s="170"/>
      <c r="FF55" s="170"/>
      <c r="FG55" s="170"/>
      <c r="FH55" s="170"/>
      <c r="FI55" s="170"/>
      <c r="FJ55" s="170"/>
      <c r="FK55" s="170"/>
      <c r="FL55" s="170"/>
      <c r="FM55" s="170"/>
      <c r="FN55" s="170"/>
      <c r="FO55" s="170"/>
      <c r="FP55" s="170"/>
      <c r="FQ55" s="170"/>
      <c r="FR55" s="170"/>
      <c r="FS55" s="170"/>
      <c r="FT55" s="170"/>
      <c r="FU55" s="170"/>
      <c r="FV55" s="170"/>
      <c r="FW55" s="170"/>
      <c r="FX55" s="170"/>
      <c r="FY55" s="170"/>
      <c r="FZ55" s="170"/>
      <c r="GA55" s="170"/>
      <c r="GB55" s="170"/>
      <c r="GC55" s="170"/>
      <c r="GD55" s="170"/>
      <c r="GE55" s="170"/>
      <c r="GF55" s="170"/>
      <c r="GG55" s="170"/>
      <c r="GH55" s="170"/>
      <c r="GI55" s="170"/>
      <c r="GJ55" s="170"/>
      <c r="GK55" s="170"/>
      <c r="GL55" s="170"/>
      <c r="GM55" s="170"/>
      <c r="GN55" s="170"/>
      <c r="GO55" s="170"/>
      <c r="GP55" s="170"/>
      <c r="GQ55" s="170"/>
      <c r="GR55" s="170"/>
      <c r="GS55" s="170"/>
      <c r="GT55" s="170"/>
      <c r="GU55" s="170"/>
      <c r="GV55" s="170"/>
      <c r="GW55" s="170"/>
      <c r="GX55" s="170"/>
      <c r="GY55" s="170"/>
      <c r="GZ55" s="170"/>
      <c r="HA55" s="170"/>
      <c r="HB55" s="170"/>
      <c r="HC55" s="170"/>
      <c r="HD55" s="170"/>
      <c r="HE55" s="170"/>
      <c r="HF55" s="170"/>
      <c r="HG55" s="170"/>
      <c r="HH55" s="170"/>
      <c r="HI55" s="170"/>
      <c r="HJ55" s="170"/>
      <c r="HK55" s="170"/>
      <c r="HL55" s="170"/>
      <c r="HM55" s="170"/>
      <c r="HN55" s="170"/>
      <c r="HO55" s="170"/>
      <c r="HP55" s="170"/>
      <c r="HQ55" s="170"/>
      <c r="HR55" s="170"/>
      <c r="HS55" s="170"/>
      <c r="HT55" s="170"/>
      <c r="HU55" s="170"/>
      <c r="HV55" s="170"/>
      <c r="HW55" s="170"/>
      <c r="HX55" s="170"/>
      <c r="HY55" s="170"/>
      <c r="HZ55" s="170"/>
      <c r="IA55" s="170"/>
      <c r="IB55" s="170"/>
      <c r="IC55" s="170"/>
      <c r="ID55" s="170"/>
      <c r="IE55" s="170"/>
      <c r="IF55" s="170"/>
      <c r="IG55" s="170"/>
      <c r="IH55" s="170"/>
      <c r="II55" s="170"/>
      <c r="IJ55" s="170"/>
      <c r="IK55" s="170"/>
      <c r="IL55" s="170"/>
      <c r="IM55" s="170"/>
      <c r="IN55" s="170"/>
      <c r="IO55" s="170"/>
      <c r="IP55" s="170"/>
      <c r="IQ55" s="170"/>
      <c r="IR55" s="170"/>
      <c r="IS55" s="170"/>
      <c r="IT55" s="170"/>
      <c r="IU55" s="170"/>
      <c r="IV55" s="170"/>
    </row>
    <row r="56" spans="1:256" ht="16.5" thickBot="1" x14ac:dyDescent="0.3">
      <c r="A56" s="158" t="s">
        <v>244</v>
      </c>
      <c r="B56" s="155">
        <f t="shared" si="0"/>
        <v>0</v>
      </c>
      <c r="C56" s="162"/>
      <c r="D56" s="163"/>
      <c r="E56" s="229"/>
      <c r="F56" s="161"/>
      <c r="G56" s="162"/>
      <c r="H56" s="163"/>
      <c r="I56" s="229"/>
      <c r="J56" s="160"/>
      <c r="K56" s="219"/>
      <c r="L56" s="220"/>
      <c r="M56" s="220"/>
      <c r="N56" s="221"/>
      <c r="O56" s="178"/>
    </row>
    <row r="57" spans="1:256" ht="16.5" thickBot="1" x14ac:dyDescent="0.3">
      <c r="A57" s="158" t="s">
        <v>245</v>
      </c>
      <c r="B57" s="155">
        <f t="shared" si="0"/>
        <v>10471</v>
      </c>
      <c r="C57" s="162"/>
      <c r="D57" s="163"/>
      <c r="E57" s="229"/>
      <c r="F57" s="161">
        <v>10471</v>
      </c>
      <c r="G57" s="162"/>
      <c r="H57" s="163">
        <v>700</v>
      </c>
      <c r="I57" s="229"/>
      <c r="J57" s="160"/>
      <c r="K57" s="219"/>
      <c r="L57" s="220"/>
      <c r="M57" s="220"/>
      <c r="N57" s="221"/>
      <c r="O57" s="178"/>
    </row>
    <row r="58" spans="1:256" ht="16.5" thickBot="1" x14ac:dyDescent="0.3">
      <c r="A58" s="158" t="s">
        <v>246</v>
      </c>
      <c r="B58" s="155">
        <f t="shared" si="0"/>
        <v>30910</v>
      </c>
      <c r="C58" s="252">
        <v>1505</v>
      </c>
      <c r="D58" s="163"/>
      <c r="E58" s="229"/>
      <c r="F58" s="161">
        <v>29405</v>
      </c>
      <c r="G58" s="162">
        <f>211+14502</f>
        <v>14713</v>
      </c>
      <c r="H58" s="163">
        <f>37389+40-1130+100</f>
        <v>36399</v>
      </c>
      <c r="I58" s="229"/>
      <c r="J58" s="160"/>
      <c r="K58" s="219"/>
      <c r="L58" s="220"/>
      <c r="M58" s="220"/>
      <c r="N58" s="221"/>
      <c r="O58" s="178"/>
    </row>
    <row r="59" spans="1:256" ht="16.5" thickBot="1" x14ac:dyDescent="0.3">
      <c r="A59" s="158" t="s">
        <v>247</v>
      </c>
      <c r="B59" s="155">
        <f t="shared" si="0"/>
        <v>0</v>
      </c>
      <c r="C59" s="162"/>
      <c r="D59" s="163"/>
      <c r="E59" s="229"/>
      <c r="F59" s="161"/>
      <c r="G59" s="162"/>
      <c r="H59" s="163"/>
      <c r="I59" s="229"/>
      <c r="J59" s="160"/>
      <c r="K59" s="219"/>
      <c r="L59" s="220"/>
      <c r="M59" s="220"/>
      <c r="N59" s="221"/>
      <c r="O59" s="178"/>
    </row>
    <row r="60" spans="1:256" ht="16.5" thickBot="1" x14ac:dyDescent="0.3">
      <c r="A60" s="158" t="s">
        <v>248</v>
      </c>
      <c r="B60" s="155">
        <f t="shared" si="0"/>
        <v>0</v>
      </c>
      <c r="C60" s="162"/>
      <c r="D60" s="163"/>
      <c r="E60" s="229"/>
      <c r="F60" s="161"/>
      <c r="G60" s="162"/>
      <c r="H60" s="163"/>
      <c r="I60" s="229"/>
      <c r="J60" s="160"/>
      <c r="K60" s="219"/>
      <c r="L60" s="220"/>
      <c r="M60" s="220"/>
      <c r="N60" s="221"/>
      <c r="O60" s="178"/>
    </row>
    <row r="61" spans="1:256" ht="16.5" thickBot="1" x14ac:dyDescent="0.3">
      <c r="A61" s="158" t="s">
        <v>249</v>
      </c>
      <c r="B61" s="155">
        <f t="shared" si="0"/>
        <v>12837</v>
      </c>
      <c r="C61" s="162"/>
      <c r="D61" s="163"/>
      <c r="E61" s="229"/>
      <c r="F61" s="161">
        <v>12837</v>
      </c>
      <c r="G61" s="162">
        <f>2444+300</f>
        <v>2744</v>
      </c>
      <c r="H61" s="163">
        <v>7500</v>
      </c>
      <c r="I61" s="229"/>
      <c r="J61" s="160"/>
      <c r="K61" s="219"/>
      <c r="L61" s="220"/>
      <c r="M61" s="220"/>
      <c r="N61" s="221"/>
      <c r="O61" s="178"/>
    </row>
    <row r="62" spans="1:256" ht="32.25" thickBot="1" x14ac:dyDescent="0.3">
      <c r="A62" s="158" t="s">
        <v>250</v>
      </c>
      <c r="B62" s="155">
        <f t="shared" si="0"/>
        <v>0</v>
      </c>
      <c r="C62" s="162"/>
      <c r="D62" s="163"/>
      <c r="E62" s="229"/>
      <c r="F62" s="161"/>
      <c r="G62" s="162"/>
      <c r="H62" s="163"/>
      <c r="I62" s="229"/>
      <c r="J62" s="160"/>
      <c r="K62" s="219"/>
      <c r="L62" s="220"/>
      <c r="M62" s="220"/>
      <c r="N62" s="221"/>
      <c r="O62" s="178"/>
    </row>
    <row r="63" spans="1:256" ht="16.5" thickBot="1" x14ac:dyDescent="0.3">
      <c r="A63" s="158" t="s">
        <v>251</v>
      </c>
      <c r="B63" s="155">
        <f t="shared" si="0"/>
        <v>3399</v>
      </c>
      <c r="C63" s="162"/>
      <c r="D63" s="163"/>
      <c r="E63" s="229"/>
      <c r="F63" s="161">
        <v>3399</v>
      </c>
      <c r="G63" s="162">
        <v>25</v>
      </c>
      <c r="H63" s="163">
        <v>1234</v>
      </c>
      <c r="I63" s="229"/>
      <c r="J63" s="160"/>
      <c r="K63" s="219"/>
      <c r="L63" s="220"/>
      <c r="M63" s="220"/>
      <c r="N63" s="221"/>
      <c r="O63" s="178"/>
    </row>
    <row r="64" spans="1:256" ht="16.5" thickBot="1" x14ac:dyDescent="0.3">
      <c r="A64" s="158" t="s">
        <v>252</v>
      </c>
      <c r="B64" s="155">
        <f t="shared" si="0"/>
        <v>9653</v>
      </c>
      <c r="C64" s="162"/>
      <c r="D64" s="163"/>
      <c r="E64" s="229"/>
      <c r="F64" s="161">
        <v>9653</v>
      </c>
      <c r="G64" s="162">
        <v>1401</v>
      </c>
      <c r="H64" s="169">
        <v>9666</v>
      </c>
      <c r="I64" s="228"/>
      <c r="J64" s="160"/>
      <c r="K64" s="219"/>
      <c r="L64" s="220"/>
      <c r="M64" s="220"/>
      <c r="N64" s="221"/>
      <c r="O64" s="178"/>
    </row>
    <row r="65" spans="1:256" ht="16.5" thickBot="1" x14ac:dyDescent="0.3">
      <c r="A65" s="158" t="s">
        <v>253</v>
      </c>
      <c r="B65" s="155">
        <f t="shared" si="0"/>
        <v>0</v>
      </c>
      <c r="C65" s="162"/>
      <c r="D65" s="163"/>
      <c r="E65" s="229"/>
      <c r="F65" s="161"/>
      <c r="G65" s="162"/>
      <c r="H65" s="163"/>
      <c r="I65" s="229"/>
      <c r="J65" s="160"/>
      <c r="K65" s="219"/>
      <c r="L65" s="220"/>
      <c r="M65" s="220"/>
      <c r="N65" s="221"/>
      <c r="O65" s="178"/>
    </row>
    <row r="66" spans="1:256" ht="16.5" thickBot="1" x14ac:dyDescent="0.3">
      <c r="A66" s="158" t="s">
        <v>254</v>
      </c>
      <c r="B66" s="155">
        <f t="shared" si="0"/>
        <v>1064</v>
      </c>
      <c r="C66" s="162"/>
      <c r="D66" s="163"/>
      <c r="E66" s="229"/>
      <c r="F66" s="161">
        <v>1064</v>
      </c>
      <c r="G66" s="162">
        <v>21</v>
      </c>
      <c r="H66" s="163">
        <v>1452</v>
      </c>
      <c r="I66" s="229"/>
      <c r="J66" s="160"/>
      <c r="K66" s="219"/>
      <c r="L66" s="220"/>
      <c r="M66" s="220"/>
      <c r="N66" s="221"/>
      <c r="O66" s="178"/>
    </row>
    <row r="67" spans="1:256" ht="16.5" thickBot="1" x14ac:dyDescent="0.3">
      <c r="A67" s="164" t="s">
        <v>255</v>
      </c>
      <c r="B67" s="155">
        <f t="shared" si="0"/>
        <v>17531</v>
      </c>
      <c r="C67" s="168"/>
      <c r="D67" s="163"/>
      <c r="E67" s="229"/>
      <c r="F67" s="161">
        <v>17531</v>
      </c>
      <c r="G67" s="168"/>
      <c r="H67" s="168">
        <v>36272</v>
      </c>
      <c r="I67" s="228"/>
      <c r="J67" s="166">
        <f>ROUND(((B67+G67)*4)+H67*9.4,2)</f>
        <v>411080.8</v>
      </c>
      <c r="K67" s="225"/>
      <c r="L67" s="226"/>
      <c r="M67" s="226"/>
      <c r="N67" s="227"/>
      <c r="O67" s="178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  <c r="BI67" s="170"/>
      <c r="BJ67" s="170"/>
      <c r="BK67" s="170"/>
      <c r="BL67" s="170"/>
      <c r="BM67" s="170"/>
      <c r="BN67" s="170"/>
      <c r="BO67" s="170"/>
      <c r="BP67" s="170"/>
      <c r="BQ67" s="170"/>
      <c r="BR67" s="170"/>
      <c r="BS67" s="170"/>
      <c r="BT67" s="170"/>
      <c r="BU67" s="170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0"/>
      <c r="DD67" s="170"/>
      <c r="DE67" s="170"/>
      <c r="DF67" s="170"/>
      <c r="DG67" s="170"/>
      <c r="DH67" s="170"/>
      <c r="DI67" s="170"/>
      <c r="DJ67" s="170"/>
      <c r="DK67" s="170"/>
      <c r="DL67" s="170"/>
      <c r="DM67" s="170"/>
      <c r="DN67" s="170"/>
      <c r="DO67" s="170"/>
      <c r="DP67" s="170"/>
      <c r="DQ67" s="170"/>
      <c r="DR67" s="170"/>
      <c r="DS67" s="170"/>
      <c r="DT67" s="170"/>
      <c r="DU67" s="170"/>
      <c r="DV67" s="170"/>
      <c r="DW67" s="170"/>
      <c r="DX67" s="170"/>
      <c r="DY67" s="170"/>
      <c r="DZ67" s="170"/>
      <c r="EA67" s="170"/>
      <c r="EB67" s="170"/>
      <c r="EC67" s="170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0"/>
      <c r="ER67" s="170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0"/>
      <c r="FG67" s="170"/>
      <c r="FH67" s="170"/>
      <c r="FI67" s="170"/>
      <c r="FJ67" s="170"/>
      <c r="FK67" s="170"/>
      <c r="FL67" s="170"/>
      <c r="FM67" s="170"/>
      <c r="FN67" s="170"/>
      <c r="FO67" s="170"/>
      <c r="FP67" s="170"/>
      <c r="FQ67" s="170"/>
      <c r="FR67" s="170"/>
      <c r="FS67" s="170"/>
      <c r="FT67" s="170"/>
      <c r="FU67" s="170"/>
      <c r="FV67" s="170"/>
      <c r="FW67" s="170"/>
      <c r="FX67" s="170"/>
      <c r="FY67" s="170"/>
      <c r="FZ67" s="170"/>
      <c r="GA67" s="170"/>
      <c r="GB67" s="170"/>
      <c r="GC67" s="170"/>
      <c r="GD67" s="170"/>
      <c r="GE67" s="170"/>
      <c r="GF67" s="170"/>
      <c r="GG67" s="170"/>
      <c r="GH67" s="170"/>
      <c r="GI67" s="170"/>
      <c r="GJ67" s="170"/>
      <c r="GK67" s="170"/>
      <c r="GL67" s="170"/>
      <c r="GM67" s="170"/>
      <c r="GN67" s="170"/>
      <c r="GO67" s="170"/>
      <c r="GP67" s="170"/>
      <c r="GQ67" s="170"/>
      <c r="GR67" s="170"/>
      <c r="GS67" s="170"/>
      <c r="GT67" s="170"/>
      <c r="GU67" s="170"/>
      <c r="GV67" s="170"/>
      <c r="GW67" s="170"/>
      <c r="GX67" s="170"/>
      <c r="GY67" s="170"/>
      <c r="GZ67" s="170"/>
      <c r="HA67" s="170"/>
      <c r="HB67" s="170"/>
      <c r="HC67" s="170"/>
      <c r="HD67" s="170"/>
      <c r="HE67" s="170"/>
      <c r="HF67" s="170"/>
      <c r="HG67" s="170"/>
      <c r="HH67" s="170"/>
      <c r="HI67" s="170"/>
      <c r="HJ67" s="170"/>
      <c r="HK67" s="170"/>
      <c r="HL67" s="170"/>
      <c r="HM67" s="170"/>
      <c r="HN67" s="170"/>
      <c r="HO67" s="170"/>
      <c r="HP67" s="170"/>
      <c r="HQ67" s="170"/>
      <c r="HR67" s="170"/>
      <c r="HS67" s="170"/>
      <c r="HT67" s="170"/>
      <c r="HU67" s="170"/>
      <c r="HV67" s="170"/>
      <c r="HW67" s="170"/>
      <c r="HX67" s="170"/>
      <c r="HY67" s="170"/>
      <c r="HZ67" s="170"/>
      <c r="IA67" s="170"/>
      <c r="IB67" s="170"/>
      <c r="IC67" s="170"/>
      <c r="ID67" s="170"/>
      <c r="IE67" s="170"/>
      <c r="IF67" s="170"/>
      <c r="IG67" s="170"/>
      <c r="IH67" s="170"/>
      <c r="II67" s="170"/>
      <c r="IJ67" s="170"/>
      <c r="IK67" s="170"/>
      <c r="IL67" s="170"/>
      <c r="IM67" s="170"/>
      <c r="IN67" s="170"/>
      <c r="IO67" s="170"/>
      <c r="IP67" s="170"/>
      <c r="IQ67" s="170"/>
      <c r="IR67" s="170"/>
      <c r="IS67" s="170"/>
      <c r="IT67" s="170"/>
      <c r="IU67" s="170"/>
      <c r="IV67" s="170"/>
    </row>
    <row r="68" spans="1:256" ht="16.5" thickBot="1" x14ac:dyDescent="0.3">
      <c r="A68" s="158" t="s">
        <v>256</v>
      </c>
      <c r="B68" s="155">
        <f t="shared" si="0"/>
        <v>13799</v>
      </c>
      <c r="C68" s="252">
        <v>1000</v>
      </c>
      <c r="D68" s="163"/>
      <c r="E68" s="229"/>
      <c r="F68" s="161">
        <v>12799</v>
      </c>
      <c r="G68" s="162">
        <f>500+44169</f>
        <v>44669</v>
      </c>
      <c r="H68" s="163">
        <f>10094+60+200</f>
        <v>10354</v>
      </c>
      <c r="I68" s="229"/>
      <c r="J68" s="160"/>
      <c r="K68" s="219"/>
      <c r="L68" s="220"/>
      <c r="M68" s="220"/>
      <c r="N68" s="221"/>
    </row>
    <row r="69" spans="1:256" ht="16.5" thickBot="1" x14ac:dyDescent="0.3">
      <c r="A69" s="179" t="s">
        <v>257</v>
      </c>
      <c r="B69" s="155">
        <f t="shared" si="0"/>
        <v>0</v>
      </c>
      <c r="C69" s="182"/>
      <c r="D69" s="183"/>
      <c r="E69" s="253"/>
      <c r="F69" s="181"/>
      <c r="G69" s="182"/>
      <c r="H69" s="183"/>
      <c r="I69" s="232"/>
      <c r="J69" s="180"/>
      <c r="K69" s="254"/>
      <c r="L69" s="255"/>
      <c r="M69" s="255"/>
      <c r="N69" s="256"/>
    </row>
    <row r="70" spans="1:256" ht="16.5" thickBot="1" x14ac:dyDescent="0.3">
      <c r="A70" s="237" t="s">
        <v>108</v>
      </c>
      <c r="B70" s="238">
        <f>SUM(B7:B69)</f>
        <v>295117</v>
      </c>
      <c r="C70" s="238">
        <f t="shared" ref="C70:N70" si="1">SUM(C7:C69)</f>
        <v>25744</v>
      </c>
      <c r="D70" s="238">
        <f t="shared" si="1"/>
        <v>32569</v>
      </c>
      <c r="E70" s="238">
        <f t="shared" si="1"/>
        <v>7428</v>
      </c>
      <c r="F70" s="238">
        <f t="shared" si="1"/>
        <v>236804</v>
      </c>
      <c r="G70" s="238">
        <f t="shared" si="1"/>
        <v>75596</v>
      </c>
      <c r="H70" s="238">
        <f t="shared" si="1"/>
        <v>179679</v>
      </c>
      <c r="I70" s="238">
        <f t="shared" si="1"/>
        <v>0</v>
      </c>
      <c r="J70" s="239">
        <f t="shared" si="1"/>
        <v>569752.80000000005</v>
      </c>
      <c r="K70" s="238">
        <f t="shared" si="1"/>
        <v>0</v>
      </c>
      <c r="L70" s="238">
        <f t="shared" si="1"/>
        <v>0</v>
      </c>
      <c r="M70" s="238">
        <f t="shared" si="1"/>
        <v>0</v>
      </c>
      <c r="N70" s="240">
        <f t="shared" si="1"/>
        <v>0</v>
      </c>
    </row>
    <row r="71" spans="1:256" ht="15.75" x14ac:dyDescent="0.25">
      <c r="A71" s="199" t="s">
        <v>258</v>
      </c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9" scale="56" fitToHeight="3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71"/>
  <sheetViews>
    <sheetView zoomScale="80" zoomScaleNormal="80" workbookViewId="0">
      <selection activeCell="H5" sqref="H5:P8"/>
    </sheetView>
  </sheetViews>
  <sheetFormatPr defaultRowHeight="15" x14ac:dyDescent="0.25"/>
  <cols>
    <col min="1" max="1" width="48.140625" style="107" customWidth="1"/>
    <col min="2" max="2" width="10.7109375" style="84" customWidth="1"/>
    <col min="3" max="3" width="24.42578125" style="84" customWidth="1"/>
    <col min="4" max="4" width="21.5703125" style="84" customWidth="1"/>
    <col min="5" max="5" width="12.85546875" style="84" customWidth="1"/>
    <col min="6" max="6" width="15.7109375" style="84" customWidth="1"/>
    <col min="7" max="7" width="13.28515625" style="107" customWidth="1"/>
    <col min="8" max="8" width="15" style="107" customWidth="1"/>
    <col min="9" max="9" width="20.42578125" style="107" customWidth="1"/>
    <col min="10" max="10" width="14" style="107" customWidth="1"/>
    <col min="11" max="242" width="9.140625" style="107"/>
    <col min="243" max="243" width="34" style="107" customWidth="1"/>
    <col min="244" max="244" width="11.28515625" style="107" customWidth="1"/>
    <col min="245" max="245" width="11" style="107" customWidth="1"/>
    <col min="246" max="252" width="9.140625" style="107"/>
    <col min="253" max="254" width="10.7109375" style="107" customWidth="1"/>
    <col min="255" max="255" width="9.140625" style="107"/>
    <col min="256" max="256" width="11.5703125" style="107" customWidth="1"/>
  </cols>
  <sheetData>
    <row r="1" spans="1:14" ht="15" customHeight="1" x14ac:dyDescent="0.25">
      <c r="B1" s="469" t="s">
        <v>180</v>
      </c>
      <c r="C1" s="469"/>
      <c r="D1" s="469"/>
      <c r="E1" s="469"/>
      <c r="F1" s="469"/>
      <c r="G1" s="469"/>
      <c r="H1" s="469"/>
      <c r="I1" s="469"/>
      <c r="J1" s="469"/>
    </row>
    <row r="2" spans="1:14" ht="49.5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</row>
    <row r="3" spans="1:14" ht="16.5" thickBot="1" x14ac:dyDescent="0.3">
      <c r="A3" s="200" t="s">
        <v>259</v>
      </c>
      <c r="B3" s="146"/>
      <c r="C3" s="146"/>
      <c r="D3" s="146"/>
      <c r="E3" s="146"/>
      <c r="F3" s="146"/>
    </row>
    <row r="4" spans="1:14" ht="15" customHeight="1" x14ac:dyDescent="0.25">
      <c r="A4" s="388" t="s">
        <v>182</v>
      </c>
      <c r="B4" s="391" t="s">
        <v>183</v>
      </c>
      <c r="C4" s="392"/>
      <c r="D4" s="392"/>
      <c r="E4" s="392"/>
      <c r="F4" s="393"/>
      <c r="G4" s="397" t="s">
        <v>184</v>
      </c>
      <c r="H4" s="397" t="s">
        <v>185</v>
      </c>
      <c r="I4" s="400" t="s">
        <v>186</v>
      </c>
      <c r="J4" s="403" t="s">
        <v>187</v>
      </c>
      <c r="K4" s="381" t="s">
        <v>188</v>
      </c>
      <c r="L4" s="381"/>
      <c r="M4" s="381"/>
      <c r="N4" s="382"/>
    </row>
    <row r="5" spans="1:14" ht="37.5" customHeight="1" x14ac:dyDescent="0.25">
      <c r="A5" s="389"/>
      <c r="B5" s="394"/>
      <c r="C5" s="395"/>
      <c r="D5" s="395"/>
      <c r="E5" s="395"/>
      <c r="F5" s="396"/>
      <c r="G5" s="398"/>
      <c r="H5" s="398"/>
      <c r="I5" s="401"/>
      <c r="J5" s="404"/>
      <c r="K5" s="383" t="s">
        <v>189</v>
      </c>
      <c r="L5" s="383"/>
      <c r="M5" s="384" t="s">
        <v>190</v>
      </c>
      <c r="N5" s="385"/>
    </row>
    <row r="6" spans="1:14" ht="72.75" customHeight="1" thickBot="1" x14ac:dyDescent="0.3">
      <c r="A6" s="390"/>
      <c r="B6" s="147" t="s">
        <v>10</v>
      </c>
      <c r="C6" s="148" t="s">
        <v>191</v>
      </c>
      <c r="D6" s="148" t="s">
        <v>192</v>
      </c>
      <c r="E6" s="148" t="s">
        <v>193</v>
      </c>
      <c r="F6" s="148" t="s">
        <v>194</v>
      </c>
      <c r="G6" s="399"/>
      <c r="H6" s="399"/>
      <c r="I6" s="402"/>
      <c r="J6" s="405"/>
      <c r="K6" s="148" t="s">
        <v>194</v>
      </c>
      <c r="L6" s="149" t="s">
        <v>185</v>
      </c>
      <c r="M6" s="148" t="s">
        <v>194</v>
      </c>
      <c r="N6" s="150" t="s">
        <v>185</v>
      </c>
    </row>
    <row r="7" spans="1:14" ht="16.5" thickBot="1" x14ac:dyDescent="0.3">
      <c r="A7" s="151" t="s">
        <v>195</v>
      </c>
      <c r="B7" s="155">
        <f t="shared" ref="B7:B69" si="0">C7+D7+F7</f>
        <v>0</v>
      </c>
      <c r="C7" s="201"/>
      <c r="D7" s="202"/>
      <c r="E7" s="203"/>
      <c r="F7" s="153"/>
      <c r="G7" s="201"/>
      <c r="H7" s="202"/>
      <c r="I7" s="203"/>
      <c r="J7" s="154"/>
      <c r="K7" s="155"/>
      <c r="L7" s="156"/>
      <c r="M7" s="156"/>
      <c r="N7" s="157"/>
    </row>
    <row r="8" spans="1:14" ht="16.5" thickBot="1" x14ac:dyDescent="0.3">
      <c r="A8" s="158" t="s">
        <v>196</v>
      </c>
      <c r="B8" s="155">
        <f t="shared" si="0"/>
        <v>0</v>
      </c>
      <c r="C8" s="204"/>
      <c r="D8" s="205"/>
      <c r="E8" s="206"/>
      <c r="F8" s="161"/>
      <c r="G8" s="204"/>
      <c r="H8" s="205"/>
      <c r="I8" s="206"/>
      <c r="J8" s="160"/>
      <c r="K8" s="161"/>
      <c r="L8" s="162"/>
      <c r="M8" s="162"/>
      <c r="N8" s="163"/>
    </row>
    <row r="9" spans="1:14" ht="16.5" thickBot="1" x14ac:dyDescent="0.3">
      <c r="A9" s="158" t="s">
        <v>197</v>
      </c>
      <c r="B9" s="155">
        <f t="shared" si="0"/>
        <v>0</v>
      </c>
      <c r="C9" s="204"/>
      <c r="D9" s="205"/>
      <c r="E9" s="206"/>
      <c r="F9" s="161"/>
      <c r="G9" s="204"/>
      <c r="H9" s="205"/>
      <c r="I9" s="206"/>
      <c r="J9" s="160"/>
      <c r="K9" s="161"/>
      <c r="L9" s="162"/>
      <c r="M9" s="162"/>
      <c r="N9" s="163"/>
    </row>
    <row r="10" spans="1:14" ht="16.5" thickBot="1" x14ac:dyDescent="0.3">
      <c r="A10" s="158" t="s">
        <v>198</v>
      </c>
      <c r="B10" s="155">
        <f t="shared" si="0"/>
        <v>0</v>
      </c>
      <c r="C10" s="204"/>
      <c r="D10" s="205"/>
      <c r="E10" s="206"/>
      <c r="F10" s="161"/>
      <c r="G10" s="204"/>
      <c r="H10" s="205"/>
      <c r="I10" s="206"/>
      <c r="J10" s="160"/>
      <c r="K10" s="161"/>
      <c r="L10" s="162"/>
      <c r="M10" s="162"/>
      <c r="N10" s="163"/>
    </row>
    <row r="11" spans="1:14" ht="16.5" thickBot="1" x14ac:dyDescent="0.3">
      <c r="A11" s="158" t="s">
        <v>199</v>
      </c>
      <c r="B11" s="155">
        <f t="shared" si="0"/>
        <v>0</v>
      </c>
      <c r="C11" s="204"/>
      <c r="D11" s="205"/>
      <c r="E11" s="206"/>
      <c r="F11" s="161"/>
      <c r="G11" s="204"/>
      <c r="H11" s="205"/>
      <c r="I11" s="206"/>
      <c r="J11" s="160"/>
      <c r="K11" s="161"/>
      <c r="L11" s="162"/>
      <c r="M11" s="162"/>
      <c r="N11" s="163"/>
    </row>
    <row r="12" spans="1:14" ht="16.5" thickBot="1" x14ac:dyDescent="0.3">
      <c r="A12" s="158" t="s">
        <v>200</v>
      </c>
      <c r="B12" s="155">
        <f t="shared" si="0"/>
        <v>0</v>
      </c>
      <c r="C12" s="204"/>
      <c r="D12" s="205"/>
      <c r="E12" s="206"/>
      <c r="F12" s="161"/>
      <c r="G12" s="204"/>
      <c r="H12" s="205"/>
      <c r="I12" s="206"/>
      <c r="J12" s="160"/>
      <c r="K12" s="161"/>
      <c r="L12" s="162"/>
      <c r="M12" s="162"/>
      <c r="N12" s="163"/>
    </row>
    <row r="13" spans="1:14" ht="16.5" thickBot="1" x14ac:dyDescent="0.3">
      <c r="A13" s="158" t="s">
        <v>201</v>
      </c>
      <c r="B13" s="155">
        <f t="shared" si="0"/>
        <v>0</v>
      </c>
      <c r="C13" s="204"/>
      <c r="D13" s="205"/>
      <c r="E13" s="206"/>
      <c r="F13" s="161"/>
      <c r="G13" s="204"/>
      <c r="H13" s="205"/>
      <c r="I13" s="206"/>
      <c r="J13" s="160"/>
      <c r="K13" s="161"/>
      <c r="L13" s="162"/>
      <c r="M13" s="162"/>
      <c r="N13" s="163"/>
    </row>
    <row r="14" spans="1:14" ht="16.5" thickBot="1" x14ac:dyDescent="0.3">
      <c r="A14" s="158" t="s">
        <v>202</v>
      </c>
      <c r="B14" s="155">
        <f t="shared" si="0"/>
        <v>0</v>
      </c>
      <c r="C14" s="204"/>
      <c r="D14" s="205"/>
      <c r="E14" s="206"/>
      <c r="F14" s="161"/>
      <c r="G14" s="204"/>
      <c r="H14" s="205"/>
      <c r="I14" s="206"/>
      <c r="J14" s="160"/>
      <c r="K14" s="161"/>
      <c r="L14" s="162"/>
      <c r="M14" s="162"/>
      <c r="N14" s="163"/>
    </row>
    <row r="15" spans="1:14" ht="16.5" thickBot="1" x14ac:dyDescent="0.3">
      <c r="A15" s="158" t="s">
        <v>203</v>
      </c>
      <c r="B15" s="155">
        <f t="shared" si="0"/>
        <v>0</v>
      </c>
      <c r="C15" s="204"/>
      <c r="D15" s="205"/>
      <c r="E15" s="206"/>
      <c r="F15" s="161"/>
      <c r="G15" s="204"/>
      <c r="H15" s="205"/>
      <c r="I15" s="206"/>
      <c r="J15" s="160"/>
      <c r="K15" s="161"/>
      <c r="L15" s="162"/>
      <c r="M15" s="162"/>
      <c r="N15" s="163"/>
    </row>
    <row r="16" spans="1:14" ht="16.5" thickBot="1" x14ac:dyDescent="0.3">
      <c r="A16" s="158" t="s">
        <v>204</v>
      </c>
      <c r="B16" s="155">
        <f t="shared" si="0"/>
        <v>0</v>
      </c>
      <c r="C16" s="204"/>
      <c r="D16" s="205"/>
      <c r="E16" s="206"/>
      <c r="F16" s="161"/>
      <c r="G16" s="204"/>
      <c r="H16" s="205"/>
      <c r="I16" s="206"/>
      <c r="J16" s="160"/>
      <c r="K16" s="161"/>
      <c r="L16" s="162"/>
      <c r="M16" s="162"/>
      <c r="N16" s="163"/>
    </row>
    <row r="17" spans="1:14" ht="16.5" thickBot="1" x14ac:dyDescent="0.3">
      <c r="A17" s="158" t="s">
        <v>205</v>
      </c>
      <c r="B17" s="155">
        <f t="shared" si="0"/>
        <v>0</v>
      </c>
      <c r="C17" s="204"/>
      <c r="D17" s="205"/>
      <c r="E17" s="206"/>
      <c r="F17" s="161"/>
      <c r="G17" s="204"/>
      <c r="H17" s="205"/>
      <c r="I17" s="206"/>
      <c r="J17" s="160"/>
      <c r="K17" s="161"/>
      <c r="L17" s="162"/>
      <c r="M17" s="162"/>
      <c r="N17" s="163"/>
    </row>
    <row r="18" spans="1:14" ht="16.5" thickBot="1" x14ac:dyDescent="0.3">
      <c r="A18" s="158" t="s">
        <v>206</v>
      </c>
      <c r="B18" s="155">
        <f t="shared" si="0"/>
        <v>0</v>
      </c>
      <c r="C18" s="204"/>
      <c r="D18" s="205"/>
      <c r="E18" s="206"/>
      <c r="F18" s="161"/>
      <c r="G18" s="204"/>
      <c r="H18" s="205"/>
      <c r="I18" s="206"/>
      <c r="J18" s="160"/>
      <c r="K18" s="161"/>
      <c r="L18" s="162"/>
      <c r="M18" s="162"/>
      <c r="N18" s="163"/>
    </row>
    <row r="19" spans="1:14" ht="16.5" thickBot="1" x14ac:dyDescent="0.3">
      <c r="A19" s="158" t="s">
        <v>207</v>
      </c>
      <c r="B19" s="155">
        <f t="shared" si="0"/>
        <v>0</v>
      </c>
      <c r="C19" s="204"/>
      <c r="D19" s="205"/>
      <c r="E19" s="206"/>
      <c r="F19" s="161"/>
      <c r="G19" s="204"/>
      <c r="H19" s="205"/>
      <c r="I19" s="206"/>
      <c r="J19" s="160"/>
      <c r="K19" s="161"/>
      <c r="L19" s="162"/>
      <c r="M19" s="162"/>
      <c r="N19" s="163"/>
    </row>
    <row r="20" spans="1:14" ht="16.5" thickBot="1" x14ac:dyDescent="0.3">
      <c r="A20" s="158" t="s">
        <v>208</v>
      </c>
      <c r="B20" s="155">
        <f t="shared" si="0"/>
        <v>0</v>
      </c>
      <c r="C20" s="204"/>
      <c r="D20" s="205"/>
      <c r="E20" s="206"/>
      <c r="F20" s="161"/>
      <c r="G20" s="204"/>
      <c r="H20" s="205"/>
      <c r="I20" s="206"/>
      <c r="J20" s="160"/>
      <c r="K20" s="161"/>
      <c r="L20" s="162"/>
      <c r="M20" s="162"/>
      <c r="N20" s="163"/>
    </row>
    <row r="21" spans="1:14" ht="16.5" thickBot="1" x14ac:dyDescent="0.3">
      <c r="A21" s="158" t="s">
        <v>209</v>
      </c>
      <c r="B21" s="155">
        <f t="shared" si="0"/>
        <v>0</v>
      </c>
      <c r="C21" s="204"/>
      <c r="D21" s="205"/>
      <c r="E21" s="206"/>
      <c r="F21" s="161"/>
      <c r="G21" s="204"/>
      <c r="H21" s="205"/>
      <c r="I21" s="206"/>
      <c r="J21" s="160"/>
      <c r="K21" s="161"/>
      <c r="L21" s="162"/>
      <c r="M21" s="162"/>
      <c r="N21" s="163"/>
    </row>
    <row r="22" spans="1:14" ht="16.5" thickBot="1" x14ac:dyDescent="0.3">
      <c r="A22" s="158" t="s">
        <v>210</v>
      </c>
      <c r="B22" s="155">
        <f t="shared" si="0"/>
        <v>0</v>
      </c>
      <c r="C22" s="204"/>
      <c r="D22" s="205"/>
      <c r="E22" s="206"/>
      <c r="F22" s="161"/>
      <c r="G22" s="204"/>
      <c r="H22" s="205"/>
      <c r="I22" s="206"/>
      <c r="J22" s="160"/>
      <c r="K22" s="161"/>
      <c r="L22" s="162"/>
      <c r="M22" s="162"/>
      <c r="N22" s="163"/>
    </row>
    <row r="23" spans="1:14" ht="16.5" thickBot="1" x14ac:dyDescent="0.3">
      <c r="A23" s="158" t="s">
        <v>211</v>
      </c>
      <c r="B23" s="155">
        <f t="shared" si="0"/>
        <v>0</v>
      </c>
      <c r="C23" s="204"/>
      <c r="D23" s="205"/>
      <c r="E23" s="206"/>
      <c r="F23" s="161"/>
      <c r="G23" s="204"/>
      <c r="H23" s="205"/>
      <c r="I23" s="206"/>
      <c r="J23" s="160"/>
      <c r="K23" s="161"/>
      <c r="L23" s="162"/>
      <c r="M23" s="162"/>
      <c r="N23" s="163"/>
    </row>
    <row r="24" spans="1:14" ht="16.5" thickBot="1" x14ac:dyDescent="0.3">
      <c r="A24" s="158" t="s">
        <v>212</v>
      </c>
      <c r="B24" s="155">
        <f t="shared" si="0"/>
        <v>0</v>
      </c>
      <c r="C24" s="204"/>
      <c r="D24" s="205"/>
      <c r="E24" s="206"/>
      <c r="F24" s="161"/>
      <c r="G24" s="204"/>
      <c r="H24" s="205"/>
      <c r="I24" s="206"/>
      <c r="J24" s="160"/>
      <c r="K24" s="161"/>
      <c r="L24" s="162"/>
      <c r="M24" s="162"/>
      <c r="N24" s="163"/>
    </row>
    <row r="25" spans="1:14" ht="16.5" thickBot="1" x14ac:dyDescent="0.3">
      <c r="A25" s="158" t="s">
        <v>213</v>
      </c>
      <c r="B25" s="155">
        <f t="shared" si="0"/>
        <v>0</v>
      </c>
      <c r="C25" s="204"/>
      <c r="D25" s="205"/>
      <c r="E25" s="206"/>
      <c r="F25" s="161"/>
      <c r="G25" s="204"/>
      <c r="H25" s="205"/>
      <c r="I25" s="206"/>
      <c r="J25" s="160"/>
      <c r="K25" s="161"/>
      <c r="L25" s="162"/>
      <c r="M25" s="162"/>
      <c r="N25" s="163"/>
    </row>
    <row r="26" spans="1:14" ht="16.5" thickBot="1" x14ac:dyDescent="0.3">
      <c r="A26" s="158" t="s">
        <v>214</v>
      </c>
      <c r="B26" s="155">
        <f t="shared" si="0"/>
        <v>0</v>
      </c>
      <c r="C26" s="204"/>
      <c r="D26" s="205"/>
      <c r="E26" s="206"/>
      <c r="F26" s="161"/>
      <c r="G26" s="204"/>
      <c r="H26" s="205"/>
      <c r="I26" s="206"/>
      <c r="J26" s="160"/>
      <c r="K26" s="161"/>
      <c r="L26" s="162"/>
      <c r="M26" s="162"/>
      <c r="N26" s="163"/>
    </row>
    <row r="27" spans="1:14" ht="16.5" thickBot="1" x14ac:dyDescent="0.3">
      <c r="A27" s="158" t="s">
        <v>215</v>
      </c>
      <c r="B27" s="155">
        <f t="shared" si="0"/>
        <v>0</v>
      </c>
      <c r="C27" s="204"/>
      <c r="D27" s="205"/>
      <c r="E27" s="206"/>
      <c r="F27" s="161"/>
      <c r="G27" s="204"/>
      <c r="H27" s="205"/>
      <c r="I27" s="206"/>
      <c r="J27" s="160"/>
      <c r="K27" s="161"/>
      <c r="L27" s="162"/>
      <c r="M27" s="162"/>
      <c r="N27" s="163"/>
    </row>
    <row r="28" spans="1:14" ht="16.5" thickBot="1" x14ac:dyDescent="0.3">
      <c r="A28" s="158" t="s">
        <v>216</v>
      </c>
      <c r="B28" s="155">
        <f t="shared" si="0"/>
        <v>0</v>
      </c>
      <c r="C28" s="204"/>
      <c r="D28" s="205"/>
      <c r="E28" s="206"/>
      <c r="F28" s="161"/>
      <c r="G28" s="204"/>
      <c r="H28" s="205"/>
      <c r="I28" s="206"/>
      <c r="J28" s="160"/>
      <c r="K28" s="161"/>
      <c r="L28" s="162"/>
      <c r="M28" s="162"/>
      <c r="N28" s="163"/>
    </row>
    <row r="29" spans="1:14" ht="16.5" thickBot="1" x14ac:dyDescent="0.3">
      <c r="A29" s="158" t="s">
        <v>217</v>
      </c>
      <c r="B29" s="155">
        <f t="shared" si="0"/>
        <v>0</v>
      </c>
      <c r="C29" s="204"/>
      <c r="D29" s="205"/>
      <c r="E29" s="206"/>
      <c r="F29" s="161"/>
      <c r="G29" s="204"/>
      <c r="H29" s="205"/>
      <c r="I29" s="206"/>
      <c r="J29" s="160"/>
      <c r="K29" s="161"/>
      <c r="L29" s="162"/>
      <c r="M29" s="162"/>
      <c r="N29" s="163"/>
    </row>
    <row r="30" spans="1:14" ht="16.5" thickBot="1" x14ac:dyDescent="0.3">
      <c r="A30" s="158" t="s">
        <v>218</v>
      </c>
      <c r="B30" s="155">
        <f t="shared" si="0"/>
        <v>0</v>
      </c>
      <c r="C30" s="204"/>
      <c r="D30" s="205"/>
      <c r="E30" s="206"/>
      <c r="F30" s="161"/>
      <c r="G30" s="204"/>
      <c r="H30" s="205"/>
      <c r="I30" s="206"/>
      <c r="J30" s="160"/>
      <c r="K30" s="161"/>
      <c r="L30" s="162"/>
      <c r="M30" s="162"/>
      <c r="N30" s="163"/>
    </row>
    <row r="31" spans="1:14" ht="16.5" thickBot="1" x14ac:dyDescent="0.3">
      <c r="A31" s="158" t="s">
        <v>219</v>
      </c>
      <c r="B31" s="155">
        <f t="shared" si="0"/>
        <v>0</v>
      </c>
      <c r="C31" s="204"/>
      <c r="D31" s="205"/>
      <c r="E31" s="206"/>
      <c r="F31" s="161"/>
      <c r="G31" s="204"/>
      <c r="H31" s="205"/>
      <c r="I31" s="206"/>
      <c r="J31" s="160"/>
      <c r="K31" s="207"/>
      <c r="L31" s="208"/>
      <c r="M31" s="208"/>
      <c r="N31" s="209"/>
    </row>
    <row r="32" spans="1:14" ht="16.5" thickBot="1" x14ac:dyDescent="0.3">
      <c r="A32" s="158" t="s">
        <v>220</v>
      </c>
      <c r="B32" s="155">
        <f t="shared" si="0"/>
        <v>0</v>
      </c>
      <c r="C32" s="204"/>
      <c r="D32" s="205"/>
      <c r="E32" s="206"/>
      <c r="F32" s="161"/>
      <c r="G32" s="204"/>
      <c r="H32" s="205"/>
      <c r="I32" s="206"/>
      <c r="J32" s="160"/>
      <c r="K32" s="161"/>
      <c r="L32" s="162"/>
      <c r="M32" s="162"/>
      <c r="N32" s="163"/>
    </row>
    <row r="33" spans="1:256" ht="16.5" thickBot="1" x14ac:dyDescent="0.3">
      <c r="A33" s="158" t="s">
        <v>221</v>
      </c>
      <c r="B33" s="155">
        <f t="shared" si="0"/>
        <v>0</v>
      </c>
      <c r="C33" s="204"/>
      <c r="D33" s="205"/>
      <c r="E33" s="206"/>
      <c r="F33" s="161"/>
      <c r="G33" s="204"/>
      <c r="H33" s="205"/>
      <c r="I33" s="206"/>
      <c r="J33" s="160"/>
      <c r="K33" s="161"/>
      <c r="L33" s="162"/>
      <c r="M33" s="162"/>
      <c r="N33" s="163"/>
    </row>
    <row r="34" spans="1:256" ht="16.5" thickBot="1" x14ac:dyDescent="0.3">
      <c r="A34" s="158" t="s">
        <v>222</v>
      </c>
      <c r="B34" s="155">
        <f t="shared" si="0"/>
        <v>0</v>
      </c>
      <c r="C34" s="204"/>
      <c r="D34" s="205"/>
      <c r="E34" s="206"/>
      <c r="F34" s="161"/>
      <c r="G34" s="204"/>
      <c r="H34" s="205"/>
      <c r="I34" s="206"/>
      <c r="J34" s="160"/>
      <c r="K34" s="161"/>
      <c r="L34" s="162"/>
      <c r="M34" s="162"/>
      <c r="N34" s="163"/>
    </row>
    <row r="35" spans="1:256" ht="16.5" thickBot="1" x14ac:dyDescent="0.3">
      <c r="A35" s="158" t="s">
        <v>223</v>
      </c>
      <c r="B35" s="155">
        <f t="shared" si="0"/>
        <v>0</v>
      </c>
      <c r="C35" s="204"/>
      <c r="D35" s="205"/>
      <c r="E35" s="206"/>
      <c r="F35" s="161"/>
      <c r="G35" s="204"/>
      <c r="H35" s="205"/>
      <c r="I35" s="206"/>
      <c r="J35" s="160"/>
      <c r="K35" s="161"/>
      <c r="L35" s="162"/>
      <c r="M35" s="162"/>
      <c r="N35" s="163"/>
    </row>
    <row r="36" spans="1:256" ht="16.5" thickBot="1" x14ac:dyDescent="0.3">
      <c r="A36" s="164" t="s">
        <v>224</v>
      </c>
      <c r="B36" s="155">
        <f t="shared" si="0"/>
        <v>0</v>
      </c>
      <c r="C36" s="210"/>
      <c r="D36" s="211"/>
      <c r="E36" s="212"/>
      <c r="F36" s="167"/>
      <c r="G36" s="210"/>
      <c r="H36" s="211"/>
      <c r="I36" s="212"/>
      <c r="J36" s="166"/>
      <c r="K36" s="167"/>
      <c r="L36" s="168"/>
      <c r="M36" s="168"/>
      <c r="N36" s="169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0"/>
      <c r="CL36" s="170"/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0"/>
      <c r="DA36" s="170"/>
      <c r="DB36" s="170"/>
      <c r="DC36" s="170"/>
      <c r="DD36" s="170"/>
      <c r="DE36" s="170"/>
      <c r="DF36" s="170"/>
      <c r="DG36" s="170"/>
      <c r="DH36" s="170"/>
      <c r="DI36" s="170"/>
      <c r="DJ36" s="170"/>
      <c r="DK36" s="170"/>
      <c r="DL36" s="170"/>
      <c r="DM36" s="170"/>
      <c r="DN36" s="170"/>
      <c r="DO36" s="170"/>
      <c r="DP36" s="170"/>
      <c r="DQ36" s="170"/>
      <c r="DR36" s="170"/>
      <c r="DS36" s="170"/>
      <c r="DT36" s="170"/>
      <c r="DU36" s="170"/>
      <c r="DV36" s="170"/>
      <c r="DW36" s="170"/>
      <c r="DX36" s="170"/>
      <c r="DY36" s="170"/>
      <c r="DZ36" s="170"/>
      <c r="EA36" s="170"/>
      <c r="EB36" s="170"/>
      <c r="EC36" s="170"/>
      <c r="ED36" s="170"/>
      <c r="EE36" s="170"/>
      <c r="EF36" s="170"/>
      <c r="EG36" s="170"/>
      <c r="EH36" s="170"/>
      <c r="EI36" s="170"/>
      <c r="EJ36" s="170"/>
      <c r="EK36" s="170"/>
      <c r="EL36" s="170"/>
      <c r="EM36" s="170"/>
      <c r="EN36" s="170"/>
      <c r="EO36" s="170"/>
      <c r="EP36" s="170"/>
      <c r="EQ36" s="170"/>
      <c r="ER36" s="170"/>
      <c r="ES36" s="170"/>
      <c r="ET36" s="170"/>
      <c r="EU36" s="170"/>
      <c r="EV36" s="170"/>
      <c r="EW36" s="170"/>
      <c r="EX36" s="170"/>
      <c r="EY36" s="170"/>
      <c r="EZ36" s="170"/>
      <c r="FA36" s="170"/>
      <c r="FB36" s="170"/>
      <c r="FC36" s="170"/>
      <c r="FD36" s="170"/>
      <c r="FE36" s="170"/>
      <c r="FF36" s="170"/>
      <c r="FG36" s="170"/>
      <c r="FH36" s="170"/>
      <c r="FI36" s="170"/>
      <c r="FJ36" s="170"/>
      <c r="FK36" s="170"/>
      <c r="FL36" s="170"/>
      <c r="FM36" s="170"/>
      <c r="FN36" s="170"/>
      <c r="FO36" s="170"/>
      <c r="FP36" s="170"/>
      <c r="FQ36" s="170"/>
      <c r="FR36" s="170"/>
      <c r="FS36" s="170"/>
      <c r="FT36" s="170"/>
      <c r="FU36" s="170"/>
      <c r="FV36" s="170"/>
      <c r="FW36" s="170"/>
      <c r="FX36" s="170"/>
      <c r="FY36" s="170"/>
      <c r="FZ36" s="170"/>
      <c r="GA36" s="170"/>
      <c r="GB36" s="170"/>
      <c r="GC36" s="170"/>
      <c r="GD36" s="170"/>
      <c r="GE36" s="170"/>
      <c r="GF36" s="170"/>
      <c r="GG36" s="170"/>
      <c r="GH36" s="170"/>
      <c r="GI36" s="170"/>
      <c r="GJ36" s="170"/>
      <c r="GK36" s="170"/>
      <c r="GL36" s="170"/>
      <c r="GM36" s="170"/>
      <c r="GN36" s="170"/>
      <c r="GO36" s="170"/>
      <c r="GP36" s="170"/>
      <c r="GQ36" s="170"/>
      <c r="GR36" s="170"/>
      <c r="GS36" s="170"/>
      <c r="GT36" s="170"/>
      <c r="GU36" s="170"/>
      <c r="GV36" s="170"/>
      <c r="GW36" s="170"/>
      <c r="GX36" s="170"/>
      <c r="GY36" s="170"/>
      <c r="GZ36" s="170"/>
      <c r="HA36" s="170"/>
      <c r="HB36" s="170"/>
      <c r="HC36" s="170"/>
      <c r="HD36" s="170"/>
      <c r="HE36" s="170"/>
      <c r="HF36" s="170"/>
      <c r="HG36" s="170"/>
      <c r="HH36" s="170"/>
      <c r="HI36" s="170"/>
      <c r="HJ36" s="170"/>
      <c r="HK36" s="170"/>
      <c r="HL36" s="170"/>
      <c r="HM36" s="170"/>
      <c r="HN36" s="170"/>
      <c r="HO36" s="170"/>
      <c r="HP36" s="170"/>
      <c r="HQ36" s="170"/>
      <c r="HR36" s="170"/>
      <c r="HS36" s="170"/>
      <c r="HT36" s="170"/>
      <c r="HU36" s="170"/>
      <c r="HV36" s="170"/>
      <c r="HW36" s="170"/>
      <c r="HX36" s="170"/>
      <c r="HY36" s="170"/>
      <c r="HZ36" s="170"/>
      <c r="IA36" s="170"/>
      <c r="IB36" s="170"/>
      <c r="IC36" s="170"/>
      <c r="ID36" s="170"/>
      <c r="IE36" s="170"/>
      <c r="IF36" s="170"/>
      <c r="IG36" s="170"/>
      <c r="IH36" s="170"/>
      <c r="II36" s="170"/>
      <c r="IJ36" s="170"/>
      <c r="IK36" s="170"/>
      <c r="IL36" s="170"/>
      <c r="IM36" s="170"/>
      <c r="IN36" s="170"/>
      <c r="IO36" s="170"/>
      <c r="IP36" s="170"/>
      <c r="IQ36" s="170"/>
      <c r="IR36" s="170"/>
      <c r="IS36" s="170"/>
      <c r="IT36" s="170"/>
      <c r="IU36" s="170"/>
      <c r="IV36" s="170"/>
    </row>
    <row r="37" spans="1:256" ht="16.5" thickBot="1" x14ac:dyDescent="0.3">
      <c r="A37" s="158" t="s">
        <v>225</v>
      </c>
      <c r="B37" s="155">
        <f t="shared" si="0"/>
        <v>0</v>
      </c>
      <c r="C37" s="204"/>
      <c r="D37" s="205"/>
      <c r="E37" s="206"/>
      <c r="F37" s="161"/>
      <c r="G37" s="204"/>
      <c r="H37" s="205"/>
      <c r="I37" s="206"/>
      <c r="J37" s="166"/>
      <c r="K37" s="161"/>
      <c r="L37" s="162"/>
      <c r="M37" s="162"/>
      <c r="N37" s="163"/>
    </row>
    <row r="38" spans="1:256" ht="16.5" thickBot="1" x14ac:dyDescent="0.3">
      <c r="A38" s="158" t="s">
        <v>226</v>
      </c>
      <c r="B38" s="155">
        <f t="shared" si="0"/>
        <v>0</v>
      </c>
      <c r="C38" s="204"/>
      <c r="D38" s="205"/>
      <c r="E38" s="206"/>
      <c r="F38" s="161"/>
      <c r="G38" s="204"/>
      <c r="H38" s="205"/>
      <c r="I38" s="206"/>
      <c r="J38" s="160"/>
      <c r="K38" s="161"/>
      <c r="L38" s="162"/>
      <c r="M38" s="162"/>
      <c r="N38" s="163"/>
    </row>
    <row r="39" spans="1:256" ht="16.5" thickBot="1" x14ac:dyDescent="0.3">
      <c r="A39" s="158" t="s">
        <v>227</v>
      </c>
      <c r="B39" s="155">
        <f t="shared" si="0"/>
        <v>2000</v>
      </c>
      <c r="C39" s="204"/>
      <c r="D39" s="205"/>
      <c r="E39" s="206"/>
      <c r="F39" s="161">
        <v>2000</v>
      </c>
      <c r="G39" s="204">
        <v>338</v>
      </c>
      <c r="H39" s="205">
        <v>4002</v>
      </c>
      <c r="I39" s="206"/>
      <c r="J39" s="160"/>
      <c r="K39" s="161"/>
      <c r="L39" s="162"/>
      <c r="M39" s="162"/>
      <c r="N39" s="163"/>
    </row>
    <row r="40" spans="1:256" ht="16.5" thickBot="1" x14ac:dyDescent="0.3">
      <c r="A40" s="158" t="s">
        <v>228</v>
      </c>
      <c r="B40" s="155">
        <f t="shared" si="0"/>
        <v>0</v>
      </c>
      <c r="C40" s="204"/>
      <c r="D40" s="205"/>
      <c r="E40" s="206"/>
      <c r="F40" s="161"/>
      <c r="G40" s="204"/>
      <c r="H40" s="205"/>
      <c r="I40" s="206"/>
      <c r="J40" s="160"/>
      <c r="K40" s="161"/>
      <c r="L40" s="162"/>
      <c r="M40" s="162"/>
      <c r="N40" s="163"/>
    </row>
    <row r="41" spans="1:256" ht="16.5" thickBot="1" x14ac:dyDescent="0.3">
      <c r="A41" s="158" t="s">
        <v>229</v>
      </c>
      <c r="B41" s="155">
        <f t="shared" si="0"/>
        <v>0</v>
      </c>
      <c r="C41" s="204"/>
      <c r="D41" s="205"/>
      <c r="E41" s="206"/>
      <c r="F41" s="161"/>
      <c r="G41" s="204"/>
      <c r="H41" s="205"/>
      <c r="I41" s="206"/>
      <c r="J41" s="160"/>
      <c r="K41" s="161"/>
      <c r="L41" s="162"/>
      <c r="M41" s="162"/>
      <c r="N41" s="163"/>
    </row>
    <row r="42" spans="1:256" ht="16.5" thickBot="1" x14ac:dyDescent="0.3">
      <c r="A42" s="158" t="s">
        <v>230</v>
      </c>
      <c r="B42" s="155">
        <f t="shared" si="0"/>
        <v>0</v>
      </c>
      <c r="C42" s="204"/>
      <c r="D42" s="205"/>
      <c r="E42" s="206"/>
      <c r="F42" s="161"/>
      <c r="G42" s="204"/>
      <c r="H42" s="205"/>
      <c r="I42" s="206"/>
      <c r="J42" s="160"/>
      <c r="K42" s="161"/>
      <c r="L42" s="162"/>
      <c r="M42" s="162"/>
      <c r="N42" s="163"/>
    </row>
    <row r="43" spans="1:256" ht="16.5" thickBot="1" x14ac:dyDescent="0.3">
      <c r="A43" s="158" t="s">
        <v>231</v>
      </c>
      <c r="B43" s="155">
        <f t="shared" si="0"/>
        <v>0</v>
      </c>
      <c r="C43" s="204"/>
      <c r="D43" s="205"/>
      <c r="E43" s="206"/>
      <c r="F43" s="161"/>
      <c r="G43" s="204"/>
      <c r="H43" s="205"/>
      <c r="I43" s="206"/>
      <c r="J43" s="160"/>
      <c r="K43" s="161"/>
      <c r="L43" s="162"/>
      <c r="M43" s="162"/>
      <c r="N43" s="163"/>
    </row>
    <row r="44" spans="1:256" ht="16.5" thickBot="1" x14ac:dyDescent="0.3">
      <c r="A44" s="158" t="s">
        <v>232</v>
      </c>
      <c r="B44" s="155">
        <f t="shared" si="0"/>
        <v>0</v>
      </c>
      <c r="C44" s="204"/>
      <c r="D44" s="205"/>
      <c r="E44" s="206"/>
      <c r="F44" s="161"/>
      <c r="G44" s="204"/>
      <c r="H44" s="205"/>
      <c r="I44" s="206"/>
      <c r="J44" s="160"/>
      <c r="K44" s="207"/>
      <c r="L44" s="162"/>
      <c r="M44" s="208"/>
      <c r="N44" s="209"/>
    </row>
    <row r="45" spans="1:256" ht="32.25" thickBot="1" x14ac:dyDescent="0.3">
      <c r="A45" s="171" t="s">
        <v>233</v>
      </c>
      <c r="B45" s="155">
        <f t="shared" si="0"/>
        <v>0</v>
      </c>
      <c r="C45" s="213"/>
      <c r="D45" s="214"/>
      <c r="E45" s="215"/>
      <c r="F45" s="174"/>
      <c r="G45" s="213"/>
      <c r="H45" s="214"/>
      <c r="I45" s="215"/>
      <c r="J45" s="173"/>
      <c r="K45" s="216"/>
      <c r="L45" s="175"/>
      <c r="M45" s="217"/>
      <c r="N45" s="218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7"/>
      <c r="BP45" s="177"/>
      <c r="BQ45" s="177"/>
      <c r="BR45" s="177"/>
      <c r="BS45" s="177"/>
      <c r="BT45" s="177"/>
      <c r="BU45" s="177"/>
      <c r="BV45" s="177"/>
      <c r="BW45" s="177"/>
      <c r="BX45" s="177"/>
      <c r="BY45" s="177"/>
      <c r="BZ45" s="177"/>
      <c r="CA45" s="177"/>
      <c r="CB45" s="177"/>
      <c r="CC45" s="177"/>
      <c r="CD45" s="177"/>
      <c r="CE45" s="177"/>
      <c r="CF45" s="177"/>
      <c r="CG45" s="177"/>
      <c r="CH45" s="177"/>
      <c r="CI45" s="177"/>
      <c r="CJ45" s="177"/>
      <c r="CK45" s="177"/>
      <c r="CL45" s="177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  <c r="DF45" s="177"/>
      <c r="DG45" s="177"/>
      <c r="DH45" s="177"/>
      <c r="DI45" s="177"/>
      <c r="DJ45" s="177"/>
      <c r="DK45" s="177"/>
      <c r="DL45" s="177"/>
      <c r="DM45" s="177"/>
      <c r="DN45" s="177"/>
      <c r="DO45" s="177"/>
      <c r="DP45" s="177"/>
      <c r="DQ45" s="177"/>
      <c r="DR45" s="177"/>
      <c r="DS45" s="177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7"/>
      <c r="EF45" s="177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7"/>
      <c r="ES45" s="177"/>
      <c r="ET45" s="177"/>
      <c r="EU45" s="177"/>
      <c r="EV45" s="177"/>
      <c r="EW45" s="177"/>
      <c r="EX45" s="177"/>
      <c r="EY45" s="177"/>
      <c r="EZ45" s="177"/>
      <c r="FA45" s="177"/>
      <c r="FB45" s="177"/>
      <c r="FC45" s="177"/>
      <c r="FD45" s="177"/>
      <c r="FE45" s="177"/>
      <c r="FF45" s="177"/>
      <c r="FG45" s="177"/>
      <c r="FH45" s="177"/>
      <c r="FI45" s="177"/>
      <c r="FJ45" s="177"/>
      <c r="FK45" s="177"/>
      <c r="FL45" s="177"/>
      <c r="FM45" s="177"/>
      <c r="FN45" s="177"/>
      <c r="FO45" s="177"/>
      <c r="FP45" s="177"/>
      <c r="FQ45" s="177"/>
      <c r="FR45" s="177"/>
      <c r="FS45" s="177"/>
      <c r="FT45" s="177"/>
      <c r="FU45" s="177"/>
      <c r="FV45" s="177"/>
      <c r="FW45" s="177"/>
      <c r="FX45" s="177"/>
      <c r="FY45" s="177"/>
      <c r="FZ45" s="177"/>
      <c r="GA45" s="177"/>
      <c r="GB45" s="177"/>
      <c r="GC45" s="177"/>
      <c r="GD45" s="177"/>
      <c r="GE45" s="177"/>
      <c r="GF45" s="177"/>
      <c r="GG45" s="177"/>
      <c r="GH45" s="177"/>
      <c r="GI45" s="177"/>
      <c r="GJ45" s="177"/>
      <c r="GK45" s="177"/>
      <c r="GL45" s="177"/>
      <c r="GM45" s="177"/>
      <c r="GN45" s="177"/>
      <c r="GO45" s="177"/>
      <c r="GP45" s="177"/>
      <c r="GQ45" s="177"/>
      <c r="GR45" s="177"/>
      <c r="GS45" s="177"/>
      <c r="GT45" s="177"/>
      <c r="GU45" s="177"/>
      <c r="GV45" s="177"/>
      <c r="GW45" s="177"/>
      <c r="GX45" s="177"/>
      <c r="GY45" s="177"/>
      <c r="GZ45" s="177"/>
      <c r="HA45" s="177"/>
      <c r="HB45" s="177"/>
      <c r="HC45" s="177"/>
      <c r="HD45" s="177"/>
      <c r="HE45" s="177"/>
      <c r="HF45" s="177"/>
      <c r="HG45" s="177"/>
      <c r="HH45" s="177"/>
      <c r="HI45" s="177"/>
      <c r="HJ45" s="177"/>
      <c r="HK45" s="177"/>
      <c r="HL45" s="177"/>
      <c r="HM45" s="177"/>
      <c r="HN45" s="177"/>
      <c r="HO45" s="177"/>
      <c r="HP45" s="177"/>
      <c r="HQ45" s="177"/>
      <c r="HR45" s="177"/>
      <c r="HS45" s="177"/>
      <c r="HT45" s="177"/>
      <c r="HU45" s="177"/>
      <c r="HV45" s="177"/>
      <c r="HW45" s="177"/>
      <c r="HX45" s="177"/>
      <c r="HY45" s="177"/>
      <c r="HZ45" s="177"/>
      <c r="IA45" s="177"/>
      <c r="IB45" s="177"/>
      <c r="IC45" s="177"/>
      <c r="ID45" s="177"/>
      <c r="IE45" s="177"/>
      <c r="IF45" s="177"/>
      <c r="IG45" s="177"/>
      <c r="IH45" s="177"/>
      <c r="II45" s="177"/>
      <c r="IJ45" s="177"/>
      <c r="IK45" s="177"/>
      <c r="IL45" s="177"/>
      <c r="IM45" s="177"/>
      <c r="IN45" s="177"/>
      <c r="IO45" s="177"/>
      <c r="IP45" s="177"/>
      <c r="IQ45" s="177"/>
      <c r="IR45" s="177"/>
      <c r="IS45" s="177"/>
      <c r="IT45" s="177"/>
      <c r="IU45" s="177"/>
      <c r="IV45" s="177"/>
    </row>
    <row r="46" spans="1:256" ht="16.5" thickBot="1" x14ac:dyDescent="0.3">
      <c r="A46" s="158" t="s">
        <v>234</v>
      </c>
      <c r="B46" s="155">
        <f t="shared" si="0"/>
        <v>0</v>
      </c>
      <c r="C46" s="204"/>
      <c r="D46" s="205"/>
      <c r="E46" s="206"/>
      <c r="F46" s="161"/>
      <c r="G46" s="204"/>
      <c r="H46" s="205"/>
      <c r="I46" s="206"/>
      <c r="J46" s="160"/>
      <c r="K46" s="219"/>
      <c r="L46" s="220"/>
      <c r="M46" s="220"/>
      <c r="N46" s="221"/>
    </row>
    <row r="47" spans="1:256" ht="32.25" thickBot="1" x14ac:dyDescent="0.3">
      <c r="A47" s="158" t="s">
        <v>235</v>
      </c>
      <c r="B47" s="155">
        <f t="shared" si="0"/>
        <v>0</v>
      </c>
      <c r="C47" s="222"/>
      <c r="D47" s="223"/>
      <c r="E47" s="224"/>
      <c r="F47" s="161"/>
      <c r="G47" s="222"/>
      <c r="H47" s="223"/>
      <c r="I47" s="224"/>
      <c r="J47" s="160"/>
      <c r="K47" s="219"/>
      <c r="L47" s="220"/>
      <c r="M47" s="220"/>
      <c r="N47" s="221"/>
    </row>
    <row r="48" spans="1:256" ht="16.5" thickBot="1" x14ac:dyDescent="0.3">
      <c r="A48" s="158" t="s">
        <v>236</v>
      </c>
      <c r="B48" s="155">
        <f t="shared" si="0"/>
        <v>0</v>
      </c>
      <c r="C48" s="222"/>
      <c r="D48" s="223"/>
      <c r="E48" s="224"/>
      <c r="F48" s="161"/>
      <c r="G48" s="222"/>
      <c r="H48" s="223"/>
      <c r="I48" s="224"/>
      <c r="J48" s="160"/>
      <c r="K48" s="219"/>
      <c r="L48" s="220"/>
      <c r="M48" s="220"/>
      <c r="N48" s="221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  <c r="GA48" s="84"/>
      <c r="GB48" s="84"/>
      <c r="GC48" s="84"/>
      <c r="GD48" s="84"/>
      <c r="GE48" s="84"/>
      <c r="GF48" s="84"/>
      <c r="GG48" s="84"/>
      <c r="GH48" s="84"/>
      <c r="GI48" s="84"/>
      <c r="GJ48" s="84"/>
      <c r="GK48" s="84"/>
      <c r="GL48" s="84"/>
      <c r="GM48" s="84"/>
      <c r="GN48" s="84"/>
      <c r="GO48" s="84"/>
      <c r="GP48" s="84"/>
      <c r="GQ48" s="84"/>
      <c r="GR48" s="84"/>
      <c r="GS48" s="84"/>
      <c r="GT48" s="84"/>
      <c r="GU48" s="84"/>
      <c r="GV48" s="84"/>
      <c r="GW48" s="84"/>
      <c r="GX48" s="84"/>
      <c r="GY48" s="84"/>
      <c r="GZ48" s="84"/>
      <c r="HA48" s="84"/>
      <c r="HB48" s="84"/>
      <c r="HC48" s="84"/>
      <c r="HD48" s="84"/>
      <c r="HE48" s="84"/>
      <c r="HF48" s="84"/>
      <c r="HG48" s="84"/>
      <c r="HH48" s="84"/>
      <c r="HI48" s="84"/>
      <c r="HJ48" s="84"/>
      <c r="HK48" s="84"/>
      <c r="HL48" s="84"/>
      <c r="HM48" s="84"/>
      <c r="HN48" s="84"/>
      <c r="HO48" s="84"/>
      <c r="HP48" s="84"/>
      <c r="HQ48" s="84"/>
      <c r="HR48" s="84"/>
      <c r="HS48" s="84"/>
      <c r="HT48" s="84"/>
      <c r="HU48" s="84"/>
      <c r="HV48" s="84"/>
      <c r="HW48" s="84"/>
      <c r="HX48" s="84"/>
      <c r="HY48" s="84"/>
      <c r="HZ48" s="84"/>
      <c r="IA48" s="84"/>
      <c r="IB48" s="84"/>
      <c r="IC48" s="84"/>
      <c r="ID48" s="84"/>
      <c r="IE48" s="84"/>
      <c r="IF48" s="84"/>
      <c r="IG48" s="84"/>
      <c r="IH48" s="84"/>
      <c r="II48" s="84"/>
      <c r="IJ48" s="84"/>
      <c r="IK48" s="84"/>
      <c r="IL48" s="84"/>
      <c r="IM48" s="84"/>
      <c r="IN48" s="84"/>
      <c r="IO48" s="84"/>
      <c r="IP48" s="84"/>
      <c r="IQ48" s="84"/>
      <c r="IR48" s="84"/>
      <c r="IS48" s="84"/>
      <c r="IT48" s="84"/>
      <c r="IU48" s="84"/>
      <c r="IV48" s="84"/>
    </row>
    <row r="49" spans="1:256" ht="16.5" thickBot="1" x14ac:dyDescent="0.3">
      <c r="A49" s="158" t="s">
        <v>237</v>
      </c>
      <c r="B49" s="155">
        <f t="shared" si="0"/>
        <v>0</v>
      </c>
      <c r="C49" s="204"/>
      <c r="D49" s="205"/>
      <c r="E49" s="206"/>
      <c r="F49" s="161"/>
      <c r="G49" s="204"/>
      <c r="H49" s="205"/>
      <c r="I49" s="206"/>
      <c r="J49" s="160"/>
      <c r="K49" s="219"/>
      <c r="L49" s="220"/>
      <c r="M49" s="220"/>
      <c r="N49" s="221"/>
    </row>
    <row r="50" spans="1:256" ht="16.5" thickBot="1" x14ac:dyDescent="0.3">
      <c r="A50" s="158" t="s">
        <v>238</v>
      </c>
      <c r="B50" s="155">
        <f t="shared" si="0"/>
        <v>0</v>
      </c>
      <c r="C50" s="204"/>
      <c r="D50" s="205"/>
      <c r="E50" s="206"/>
      <c r="F50" s="161"/>
      <c r="G50" s="204"/>
      <c r="H50" s="205"/>
      <c r="I50" s="206"/>
      <c r="J50" s="160"/>
      <c r="K50" s="219"/>
      <c r="L50" s="220"/>
      <c r="M50" s="220"/>
      <c r="N50" s="221"/>
    </row>
    <row r="51" spans="1:256" ht="16.5" thickBot="1" x14ac:dyDescent="0.3">
      <c r="A51" s="158" t="s">
        <v>239</v>
      </c>
      <c r="B51" s="155">
        <f t="shared" si="0"/>
        <v>0</v>
      </c>
      <c r="C51" s="204"/>
      <c r="D51" s="205"/>
      <c r="E51" s="206"/>
      <c r="F51" s="161"/>
      <c r="G51" s="204"/>
      <c r="H51" s="205"/>
      <c r="I51" s="206"/>
      <c r="J51" s="160"/>
      <c r="K51" s="219"/>
      <c r="L51" s="220"/>
      <c r="M51" s="220"/>
      <c r="N51" s="221"/>
    </row>
    <row r="52" spans="1:256" ht="16.5" thickBot="1" x14ac:dyDescent="0.3">
      <c r="A52" s="164" t="s">
        <v>240</v>
      </c>
      <c r="B52" s="155">
        <f t="shared" si="0"/>
        <v>0</v>
      </c>
      <c r="C52" s="210"/>
      <c r="D52" s="211"/>
      <c r="E52" s="212"/>
      <c r="F52" s="167"/>
      <c r="G52" s="210"/>
      <c r="H52" s="211"/>
      <c r="I52" s="212"/>
      <c r="J52" s="166">
        <f t="shared" ref="J52:J55" si="1">ROUND(((B52+G52)*4)+H52*9.4,2)</f>
        <v>0</v>
      </c>
      <c r="K52" s="225"/>
      <c r="L52" s="226"/>
      <c r="M52" s="226"/>
      <c r="N52" s="227"/>
      <c r="O52" s="178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  <c r="DP52" s="170"/>
      <c r="DQ52" s="170"/>
      <c r="DR52" s="170"/>
      <c r="DS52" s="170"/>
      <c r="DT52" s="170"/>
      <c r="DU52" s="170"/>
      <c r="DV52" s="170"/>
      <c r="DW52" s="170"/>
      <c r="DX52" s="170"/>
      <c r="DY52" s="170"/>
      <c r="DZ52" s="170"/>
      <c r="EA52" s="170"/>
      <c r="EB52" s="170"/>
      <c r="EC52" s="170"/>
      <c r="ED52" s="170"/>
      <c r="EE52" s="170"/>
      <c r="EF52" s="170"/>
      <c r="EG52" s="170"/>
      <c r="EH52" s="170"/>
      <c r="EI52" s="170"/>
      <c r="EJ52" s="170"/>
      <c r="EK52" s="170"/>
      <c r="EL52" s="170"/>
      <c r="EM52" s="170"/>
      <c r="EN52" s="170"/>
      <c r="EO52" s="170"/>
      <c r="EP52" s="170"/>
      <c r="EQ52" s="170"/>
      <c r="ER52" s="170"/>
      <c r="ES52" s="170"/>
      <c r="ET52" s="170"/>
      <c r="EU52" s="170"/>
      <c r="EV52" s="170"/>
      <c r="EW52" s="170"/>
      <c r="EX52" s="170"/>
      <c r="EY52" s="170"/>
      <c r="EZ52" s="170"/>
      <c r="FA52" s="170"/>
      <c r="FB52" s="170"/>
      <c r="FC52" s="170"/>
      <c r="FD52" s="170"/>
      <c r="FE52" s="170"/>
      <c r="FF52" s="170"/>
      <c r="FG52" s="170"/>
      <c r="FH52" s="170"/>
      <c r="FI52" s="170"/>
      <c r="FJ52" s="170"/>
      <c r="FK52" s="170"/>
      <c r="FL52" s="170"/>
      <c r="FM52" s="170"/>
      <c r="FN52" s="170"/>
      <c r="FO52" s="170"/>
      <c r="FP52" s="170"/>
      <c r="FQ52" s="170"/>
      <c r="FR52" s="170"/>
      <c r="FS52" s="170"/>
      <c r="FT52" s="170"/>
      <c r="FU52" s="170"/>
      <c r="FV52" s="170"/>
      <c r="FW52" s="170"/>
      <c r="FX52" s="170"/>
      <c r="FY52" s="170"/>
      <c r="FZ52" s="170"/>
      <c r="GA52" s="170"/>
      <c r="GB52" s="170"/>
      <c r="GC52" s="170"/>
      <c r="GD52" s="170"/>
      <c r="GE52" s="170"/>
      <c r="GF52" s="170"/>
      <c r="GG52" s="170"/>
      <c r="GH52" s="170"/>
      <c r="GI52" s="170"/>
      <c r="GJ52" s="170"/>
      <c r="GK52" s="170"/>
      <c r="GL52" s="170"/>
      <c r="GM52" s="170"/>
      <c r="GN52" s="170"/>
      <c r="GO52" s="170"/>
      <c r="GP52" s="170"/>
      <c r="GQ52" s="170"/>
      <c r="GR52" s="170"/>
      <c r="GS52" s="170"/>
      <c r="GT52" s="170"/>
      <c r="GU52" s="170"/>
      <c r="GV52" s="170"/>
      <c r="GW52" s="170"/>
      <c r="GX52" s="170"/>
      <c r="GY52" s="170"/>
      <c r="GZ52" s="170"/>
      <c r="HA52" s="170"/>
      <c r="HB52" s="170"/>
      <c r="HC52" s="170"/>
      <c r="HD52" s="170"/>
      <c r="HE52" s="170"/>
      <c r="HF52" s="170"/>
      <c r="HG52" s="170"/>
      <c r="HH52" s="170"/>
      <c r="HI52" s="170"/>
      <c r="HJ52" s="170"/>
      <c r="HK52" s="170"/>
      <c r="HL52" s="170"/>
      <c r="HM52" s="170"/>
      <c r="HN52" s="170"/>
      <c r="HO52" s="170"/>
      <c r="HP52" s="170"/>
      <c r="HQ52" s="170"/>
      <c r="HR52" s="170"/>
      <c r="HS52" s="170"/>
      <c r="HT52" s="170"/>
      <c r="HU52" s="170"/>
      <c r="HV52" s="170"/>
      <c r="HW52" s="170"/>
      <c r="HX52" s="170"/>
      <c r="HY52" s="170"/>
      <c r="HZ52" s="170"/>
      <c r="IA52" s="170"/>
      <c r="IB52" s="170"/>
      <c r="IC52" s="170"/>
      <c r="ID52" s="170"/>
      <c r="IE52" s="170"/>
      <c r="IF52" s="170"/>
      <c r="IG52" s="170"/>
      <c r="IH52" s="170"/>
      <c r="II52" s="170"/>
      <c r="IJ52" s="170"/>
      <c r="IK52" s="170"/>
      <c r="IL52" s="170"/>
      <c r="IM52" s="170"/>
      <c r="IN52" s="170"/>
      <c r="IO52" s="170"/>
      <c r="IP52" s="170"/>
      <c r="IQ52" s="170"/>
      <c r="IR52" s="170"/>
      <c r="IS52" s="170"/>
      <c r="IT52" s="170"/>
      <c r="IU52" s="170"/>
      <c r="IV52" s="170"/>
    </row>
    <row r="53" spans="1:256" ht="16.5" thickBot="1" x14ac:dyDescent="0.3">
      <c r="A53" s="164" t="s">
        <v>241</v>
      </c>
      <c r="B53" s="155">
        <f t="shared" si="0"/>
        <v>0</v>
      </c>
      <c r="C53" s="168"/>
      <c r="D53" s="169"/>
      <c r="E53" s="228"/>
      <c r="F53" s="167"/>
      <c r="G53" s="168"/>
      <c r="H53" s="169"/>
      <c r="I53" s="228"/>
      <c r="J53" s="166">
        <f t="shared" si="1"/>
        <v>0</v>
      </c>
      <c r="K53" s="225"/>
      <c r="L53" s="226"/>
      <c r="M53" s="226"/>
      <c r="N53" s="227"/>
      <c r="O53" s="178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  <c r="BP53" s="170"/>
      <c r="BQ53" s="170"/>
      <c r="BR53" s="170"/>
      <c r="BS53" s="170"/>
      <c r="BT53" s="170"/>
      <c r="BU53" s="170"/>
      <c r="BV53" s="170"/>
      <c r="BW53" s="170"/>
      <c r="BX53" s="170"/>
      <c r="BY53" s="170"/>
      <c r="BZ53" s="170"/>
      <c r="CA53" s="170"/>
      <c r="CB53" s="170"/>
      <c r="CC53" s="170"/>
      <c r="CD53" s="170"/>
      <c r="CE53" s="170"/>
      <c r="CF53" s="170"/>
      <c r="CG53" s="170"/>
      <c r="CH53" s="170"/>
      <c r="CI53" s="170"/>
      <c r="CJ53" s="170"/>
      <c r="CK53" s="170"/>
      <c r="CL53" s="170"/>
      <c r="CM53" s="170"/>
      <c r="CN53" s="170"/>
      <c r="CO53" s="170"/>
      <c r="CP53" s="170"/>
      <c r="CQ53" s="170"/>
      <c r="CR53" s="170"/>
      <c r="CS53" s="170"/>
      <c r="CT53" s="170"/>
      <c r="CU53" s="170"/>
      <c r="CV53" s="170"/>
      <c r="CW53" s="170"/>
      <c r="CX53" s="170"/>
      <c r="CY53" s="170"/>
      <c r="CZ53" s="170"/>
      <c r="DA53" s="170"/>
      <c r="DB53" s="170"/>
      <c r="DC53" s="170"/>
      <c r="DD53" s="170"/>
      <c r="DE53" s="170"/>
      <c r="DF53" s="170"/>
      <c r="DG53" s="170"/>
      <c r="DH53" s="170"/>
      <c r="DI53" s="170"/>
      <c r="DJ53" s="170"/>
      <c r="DK53" s="170"/>
      <c r="DL53" s="170"/>
      <c r="DM53" s="170"/>
      <c r="DN53" s="170"/>
      <c r="DO53" s="170"/>
      <c r="DP53" s="170"/>
      <c r="DQ53" s="170"/>
      <c r="DR53" s="170"/>
      <c r="DS53" s="170"/>
      <c r="DT53" s="170"/>
      <c r="DU53" s="170"/>
      <c r="DV53" s="170"/>
      <c r="DW53" s="170"/>
      <c r="DX53" s="170"/>
      <c r="DY53" s="170"/>
      <c r="DZ53" s="170"/>
      <c r="EA53" s="170"/>
      <c r="EB53" s="170"/>
      <c r="EC53" s="170"/>
      <c r="ED53" s="170"/>
      <c r="EE53" s="170"/>
      <c r="EF53" s="170"/>
      <c r="EG53" s="170"/>
      <c r="EH53" s="170"/>
      <c r="EI53" s="170"/>
      <c r="EJ53" s="170"/>
      <c r="EK53" s="170"/>
      <c r="EL53" s="170"/>
      <c r="EM53" s="170"/>
      <c r="EN53" s="170"/>
      <c r="EO53" s="170"/>
      <c r="EP53" s="170"/>
      <c r="EQ53" s="170"/>
      <c r="ER53" s="170"/>
      <c r="ES53" s="170"/>
      <c r="ET53" s="170"/>
      <c r="EU53" s="170"/>
      <c r="EV53" s="170"/>
      <c r="EW53" s="170"/>
      <c r="EX53" s="170"/>
      <c r="EY53" s="170"/>
      <c r="EZ53" s="170"/>
      <c r="FA53" s="170"/>
      <c r="FB53" s="170"/>
      <c r="FC53" s="170"/>
      <c r="FD53" s="170"/>
      <c r="FE53" s="170"/>
      <c r="FF53" s="170"/>
      <c r="FG53" s="170"/>
      <c r="FH53" s="170"/>
      <c r="FI53" s="170"/>
      <c r="FJ53" s="170"/>
      <c r="FK53" s="170"/>
      <c r="FL53" s="170"/>
      <c r="FM53" s="170"/>
      <c r="FN53" s="170"/>
      <c r="FO53" s="170"/>
      <c r="FP53" s="170"/>
      <c r="FQ53" s="170"/>
      <c r="FR53" s="170"/>
      <c r="FS53" s="170"/>
      <c r="FT53" s="170"/>
      <c r="FU53" s="170"/>
      <c r="FV53" s="170"/>
      <c r="FW53" s="170"/>
      <c r="FX53" s="170"/>
      <c r="FY53" s="170"/>
      <c r="FZ53" s="170"/>
      <c r="GA53" s="170"/>
      <c r="GB53" s="170"/>
      <c r="GC53" s="170"/>
      <c r="GD53" s="170"/>
      <c r="GE53" s="170"/>
      <c r="GF53" s="170"/>
      <c r="GG53" s="170"/>
      <c r="GH53" s="170"/>
      <c r="GI53" s="170"/>
      <c r="GJ53" s="170"/>
      <c r="GK53" s="170"/>
      <c r="GL53" s="170"/>
      <c r="GM53" s="170"/>
      <c r="GN53" s="170"/>
      <c r="GO53" s="170"/>
      <c r="GP53" s="170"/>
      <c r="GQ53" s="170"/>
      <c r="GR53" s="170"/>
      <c r="GS53" s="170"/>
      <c r="GT53" s="170"/>
      <c r="GU53" s="170"/>
      <c r="GV53" s="170"/>
      <c r="GW53" s="170"/>
      <c r="GX53" s="170"/>
      <c r="GY53" s="170"/>
      <c r="GZ53" s="170"/>
      <c r="HA53" s="170"/>
      <c r="HB53" s="170"/>
      <c r="HC53" s="170"/>
      <c r="HD53" s="170"/>
      <c r="HE53" s="170"/>
      <c r="HF53" s="170"/>
      <c r="HG53" s="170"/>
      <c r="HH53" s="170"/>
      <c r="HI53" s="170"/>
      <c r="HJ53" s="170"/>
      <c r="HK53" s="170"/>
      <c r="HL53" s="170"/>
      <c r="HM53" s="170"/>
      <c r="HN53" s="170"/>
      <c r="HO53" s="170"/>
      <c r="HP53" s="170"/>
      <c r="HQ53" s="170"/>
      <c r="HR53" s="170"/>
      <c r="HS53" s="170"/>
      <c r="HT53" s="170"/>
      <c r="HU53" s="170"/>
      <c r="HV53" s="170"/>
      <c r="HW53" s="170"/>
      <c r="HX53" s="170"/>
      <c r="HY53" s="170"/>
      <c r="HZ53" s="170"/>
      <c r="IA53" s="170"/>
      <c r="IB53" s="170"/>
      <c r="IC53" s="170"/>
      <c r="ID53" s="170"/>
      <c r="IE53" s="170"/>
      <c r="IF53" s="170"/>
      <c r="IG53" s="170"/>
      <c r="IH53" s="170"/>
      <c r="II53" s="170"/>
      <c r="IJ53" s="170"/>
      <c r="IK53" s="170"/>
      <c r="IL53" s="170"/>
      <c r="IM53" s="170"/>
      <c r="IN53" s="170"/>
      <c r="IO53" s="170"/>
      <c r="IP53" s="170"/>
      <c r="IQ53" s="170"/>
      <c r="IR53" s="170"/>
      <c r="IS53" s="170"/>
      <c r="IT53" s="170"/>
      <c r="IU53" s="170"/>
      <c r="IV53" s="170"/>
    </row>
    <row r="54" spans="1:256" ht="16.5" thickBot="1" x14ac:dyDescent="0.3">
      <c r="A54" s="164" t="s">
        <v>242</v>
      </c>
      <c r="B54" s="155">
        <f t="shared" si="0"/>
        <v>0</v>
      </c>
      <c r="C54" s="168"/>
      <c r="D54" s="169"/>
      <c r="E54" s="228"/>
      <c r="F54" s="167"/>
      <c r="G54" s="168"/>
      <c r="H54" s="169"/>
      <c r="I54" s="228"/>
      <c r="J54" s="166">
        <f t="shared" si="1"/>
        <v>0</v>
      </c>
      <c r="K54" s="225"/>
      <c r="L54" s="226"/>
      <c r="M54" s="226"/>
      <c r="N54" s="227"/>
      <c r="O54" s="178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  <c r="CT54" s="170"/>
      <c r="CU54" s="170"/>
      <c r="CV54" s="170"/>
      <c r="CW54" s="170"/>
      <c r="CX54" s="170"/>
      <c r="CY54" s="170"/>
      <c r="CZ54" s="170"/>
      <c r="DA54" s="170"/>
      <c r="DB54" s="170"/>
      <c r="DC54" s="170"/>
      <c r="DD54" s="170"/>
      <c r="DE54" s="170"/>
      <c r="DF54" s="170"/>
      <c r="DG54" s="170"/>
      <c r="DH54" s="170"/>
      <c r="DI54" s="170"/>
      <c r="DJ54" s="170"/>
      <c r="DK54" s="170"/>
      <c r="DL54" s="170"/>
      <c r="DM54" s="170"/>
      <c r="DN54" s="170"/>
      <c r="DO54" s="170"/>
      <c r="DP54" s="170"/>
      <c r="DQ54" s="170"/>
      <c r="DR54" s="170"/>
      <c r="DS54" s="170"/>
      <c r="DT54" s="170"/>
      <c r="DU54" s="170"/>
      <c r="DV54" s="170"/>
      <c r="DW54" s="170"/>
      <c r="DX54" s="170"/>
      <c r="DY54" s="170"/>
      <c r="DZ54" s="170"/>
      <c r="EA54" s="170"/>
      <c r="EB54" s="170"/>
      <c r="EC54" s="170"/>
      <c r="ED54" s="170"/>
      <c r="EE54" s="170"/>
      <c r="EF54" s="170"/>
      <c r="EG54" s="170"/>
      <c r="EH54" s="170"/>
      <c r="EI54" s="170"/>
      <c r="EJ54" s="170"/>
      <c r="EK54" s="170"/>
      <c r="EL54" s="170"/>
      <c r="EM54" s="170"/>
      <c r="EN54" s="170"/>
      <c r="EO54" s="170"/>
      <c r="EP54" s="170"/>
      <c r="EQ54" s="170"/>
      <c r="ER54" s="170"/>
      <c r="ES54" s="170"/>
      <c r="ET54" s="170"/>
      <c r="EU54" s="170"/>
      <c r="EV54" s="170"/>
      <c r="EW54" s="170"/>
      <c r="EX54" s="170"/>
      <c r="EY54" s="170"/>
      <c r="EZ54" s="170"/>
      <c r="FA54" s="170"/>
      <c r="FB54" s="170"/>
      <c r="FC54" s="170"/>
      <c r="FD54" s="170"/>
      <c r="FE54" s="170"/>
      <c r="FF54" s="170"/>
      <c r="FG54" s="170"/>
      <c r="FH54" s="170"/>
      <c r="FI54" s="170"/>
      <c r="FJ54" s="170"/>
      <c r="FK54" s="170"/>
      <c r="FL54" s="170"/>
      <c r="FM54" s="170"/>
      <c r="FN54" s="170"/>
      <c r="FO54" s="170"/>
      <c r="FP54" s="170"/>
      <c r="FQ54" s="170"/>
      <c r="FR54" s="170"/>
      <c r="FS54" s="170"/>
      <c r="FT54" s="170"/>
      <c r="FU54" s="170"/>
      <c r="FV54" s="170"/>
      <c r="FW54" s="170"/>
      <c r="FX54" s="170"/>
      <c r="FY54" s="170"/>
      <c r="FZ54" s="170"/>
      <c r="GA54" s="170"/>
      <c r="GB54" s="170"/>
      <c r="GC54" s="170"/>
      <c r="GD54" s="170"/>
      <c r="GE54" s="170"/>
      <c r="GF54" s="170"/>
      <c r="GG54" s="170"/>
      <c r="GH54" s="170"/>
      <c r="GI54" s="170"/>
      <c r="GJ54" s="170"/>
      <c r="GK54" s="170"/>
      <c r="GL54" s="170"/>
      <c r="GM54" s="170"/>
      <c r="GN54" s="170"/>
      <c r="GO54" s="170"/>
      <c r="GP54" s="170"/>
      <c r="GQ54" s="170"/>
      <c r="GR54" s="170"/>
      <c r="GS54" s="170"/>
      <c r="GT54" s="170"/>
      <c r="GU54" s="170"/>
      <c r="GV54" s="170"/>
      <c r="GW54" s="170"/>
      <c r="GX54" s="170"/>
      <c r="GY54" s="170"/>
      <c r="GZ54" s="170"/>
      <c r="HA54" s="170"/>
      <c r="HB54" s="170"/>
      <c r="HC54" s="170"/>
      <c r="HD54" s="170"/>
      <c r="HE54" s="170"/>
      <c r="HF54" s="170"/>
      <c r="HG54" s="170"/>
      <c r="HH54" s="170"/>
      <c r="HI54" s="170"/>
      <c r="HJ54" s="170"/>
      <c r="HK54" s="170"/>
      <c r="HL54" s="170"/>
      <c r="HM54" s="170"/>
      <c r="HN54" s="170"/>
      <c r="HO54" s="170"/>
      <c r="HP54" s="170"/>
      <c r="HQ54" s="170"/>
      <c r="HR54" s="170"/>
      <c r="HS54" s="170"/>
      <c r="HT54" s="170"/>
      <c r="HU54" s="170"/>
      <c r="HV54" s="170"/>
      <c r="HW54" s="170"/>
      <c r="HX54" s="170"/>
      <c r="HY54" s="170"/>
      <c r="HZ54" s="170"/>
      <c r="IA54" s="170"/>
      <c r="IB54" s="170"/>
      <c r="IC54" s="170"/>
      <c r="ID54" s="170"/>
      <c r="IE54" s="170"/>
      <c r="IF54" s="170"/>
      <c r="IG54" s="170"/>
      <c r="IH54" s="170"/>
      <c r="II54" s="170"/>
      <c r="IJ54" s="170"/>
      <c r="IK54" s="170"/>
      <c r="IL54" s="170"/>
      <c r="IM54" s="170"/>
      <c r="IN54" s="170"/>
      <c r="IO54" s="170"/>
      <c r="IP54" s="170"/>
      <c r="IQ54" s="170"/>
      <c r="IR54" s="170"/>
      <c r="IS54" s="170"/>
      <c r="IT54" s="170"/>
      <c r="IU54" s="170"/>
      <c r="IV54" s="170"/>
    </row>
    <row r="55" spans="1:256" ht="16.5" thickBot="1" x14ac:dyDescent="0.3">
      <c r="A55" s="164" t="s">
        <v>243</v>
      </c>
      <c r="B55" s="155">
        <f t="shared" si="0"/>
        <v>0</v>
      </c>
      <c r="C55" s="168"/>
      <c r="D55" s="169"/>
      <c r="E55" s="228"/>
      <c r="F55" s="167"/>
      <c r="G55" s="168"/>
      <c r="H55" s="169"/>
      <c r="I55" s="228"/>
      <c r="J55" s="166">
        <f t="shared" si="1"/>
        <v>0</v>
      </c>
      <c r="K55" s="225"/>
      <c r="L55" s="226"/>
      <c r="M55" s="226"/>
      <c r="N55" s="227"/>
      <c r="O55" s="178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0"/>
      <c r="BP55" s="170"/>
      <c r="BQ55" s="170"/>
      <c r="BR55" s="170"/>
      <c r="BS55" s="170"/>
      <c r="BT55" s="170"/>
      <c r="BU55" s="170"/>
      <c r="BV55" s="170"/>
      <c r="BW55" s="170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  <c r="CV55" s="170"/>
      <c r="CW55" s="170"/>
      <c r="CX55" s="170"/>
      <c r="CY55" s="170"/>
      <c r="CZ55" s="170"/>
      <c r="DA55" s="170"/>
      <c r="DB55" s="170"/>
      <c r="DC55" s="170"/>
      <c r="DD55" s="170"/>
      <c r="DE55" s="170"/>
      <c r="DF55" s="170"/>
      <c r="DG55" s="170"/>
      <c r="DH55" s="170"/>
      <c r="DI55" s="170"/>
      <c r="DJ55" s="170"/>
      <c r="DK55" s="170"/>
      <c r="DL55" s="170"/>
      <c r="DM55" s="170"/>
      <c r="DN55" s="170"/>
      <c r="DO55" s="170"/>
      <c r="DP55" s="170"/>
      <c r="DQ55" s="170"/>
      <c r="DR55" s="170"/>
      <c r="DS55" s="170"/>
      <c r="DT55" s="170"/>
      <c r="DU55" s="170"/>
      <c r="DV55" s="170"/>
      <c r="DW55" s="170"/>
      <c r="DX55" s="170"/>
      <c r="DY55" s="170"/>
      <c r="DZ55" s="170"/>
      <c r="EA55" s="170"/>
      <c r="EB55" s="170"/>
      <c r="EC55" s="170"/>
      <c r="ED55" s="170"/>
      <c r="EE55" s="170"/>
      <c r="EF55" s="170"/>
      <c r="EG55" s="170"/>
      <c r="EH55" s="170"/>
      <c r="EI55" s="170"/>
      <c r="EJ55" s="170"/>
      <c r="EK55" s="170"/>
      <c r="EL55" s="170"/>
      <c r="EM55" s="170"/>
      <c r="EN55" s="170"/>
      <c r="EO55" s="170"/>
      <c r="EP55" s="170"/>
      <c r="EQ55" s="170"/>
      <c r="ER55" s="170"/>
      <c r="ES55" s="170"/>
      <c r="ET55" s="170"/>
      <c r="EU55" s="170"/>
      <c r="EV55" s="170"/>
      <c r="EW55" s="170"/>
      <c r="EX55" s="170"/>
      <c r="EY55" s="170"/>
      <c r="EZ55" s="170"/>
      <c r="FA55" s="170"/>
      <c r="FB55" s="170"/>
      <c r="FC55" s="170"/>
      <c r="FD55" s="170"/>
      <c r="FE55" s="170"/>
      <c r="FF55" s="170"/>
      <c r="FG55" s="170"/>
      <c r="FH55" s="170"/>
      <c r="FI55" s="170"/>
      <c r="FJ55" s="170"/>
      <c r="FK55" s="170"/>
      <c r="FL55" s="170"/>
      <c r="FM55" s="170"/>
      <c r="FN55" s="170"/>
      <c r="FO55" s="170"/>
      <c r="FP55" s="170"/>
      <c r="FQ55" s="170"/>
      <c r="FR55" s="170"/>
      <c r="FS55" s="170"/>
      <c r="FT55" s="170"/>
      <c r="FU55" s="170"/>
      <c r="FV55" s="170"/>
      <c r="FW55" s="170"/>
      <c r="FX55" s="170"/>
      <c r="FY55" s="170"/>
      <c r="FZ55" s="170"/>
      <c r="GA55" s="170"/>
      <c r="GB55" s="170"/>
      <c r="GC55" s="170"/>
      <c r="GD55" s="170"/>
      <c r="GE55" s="170"/>
      <c r="GF55" s="170"/>
      <c r="GG55" s="170"/>
      <c r="GH55" s="170"/>
      <c r="GI55" s="170"/>
      <c r="GJ55" s="170"/>
      <c r="GK55" s="170"/>
      <c r="GL55" s="170"/>
      <c r="GM55" s="170"/>
      <c r="GN55" s="170"/>
      <c r="GO55" s="170"/>
      <c r="GP55" s="170"/>
      <c r="GQ55" s="170"/>
      <c r="GR55" s="170"/>
      <c r="GS55" s="170"/>
      <c r="GT55" s="170"/>
      <c r="GU55" s="170"/>
      <c r="GV55" s="170"/>
      <c r="GW55" s="170"/>
      <c r="GX55" s="170"/>
      <c r="GY55" s="170"/>
      <c r="GZ55" s="170"/>
      <c r="HA55" s="170"/>
      <c r="HB55" s="170"/>
      <c r="HC55" s="170"/>
      <c r="HD55" s="170"/>
      <c r="HE55" s="170"/>
      <c r="HF55" s="170"/>
      <c r="HG55" s="170"/>
      <c r="HH55" s="170"/>
      <c r="HI55" s="170"/>
      <c r="HJ55" s="170"/>
      <c r="HK55" s="170"/>
      <c r="HL55" s="170"/>
      <c r="HM55" s="170"/>
      <c r="HN55" s="170"/>
      <c r="HO55" s="170"/>
      <c r="HP55" s="170"/>
      <c r="HQ55" s="170"/>
      <c r="HR55" s="170"/>
      <c r="HS55" s="170"/>
      <c r="HT55" s="170"/>
      <c r="HU55" s="170"/>
      <c r="HV55" s="170"/>
      <c r="HW55" s="170"/>
      <c r="HX55" s="170"/>
      <c r="HY55" s="170"/>
      <c r="HZ55" s="170"/>
      <c r="IA55" s="170"/>
      <c r="IB55" s="170"/>
      <c r="IC55" s="170"/>
      <c r="ID55" s="170"/>
      <c r="IE55" s="170"/>
      <c r="IF55" s="170"/>
      <c r="IG55" s="170"/>
      <c r="IH55" s="170"/>
      <c r="II55" s="170"/>
      <c r="IJ55" s="170"/>
      <c r="IK55" s="170"/>
      <c r="IL55" s="170"/>
      <c r="IM55" s="170"/>
      <c r="IN55" s="170"/>
      <c r="IO55" s="170"/>
      <c r="IP55" s="170"/>
      <c r="IQ55" s="170"/>
      <c r="IR55" s="170"/>
      <c r="IS55" s="170"/>
      <c r="IT55" s="170"/>
      <c r="IU55" s="170"/>
      <c r="IV55" s="170"/>
    </row>
    <row r="56" spans="1:256" ht="16.5" thickBot="1" x14ac:dyDescent="0.3">
      <c r="A56" s="158" t="s">
        <v>244</v>
      </c>
      <c r="B56" s="155">
        <f t="shared" si="0"/>
        <v>0</v>
      </c>
      <c r="C56" s="162"/>
      <c r="D56" s="163"/>
      <c r="E56" s="229"/>
      <c r="F56" s="161"/>
      <c r="G56" s="162"/>
      <c r="H56" s="163"/>
      <c r="I56" s="229"/>
      <c r="J56" s="160"/>
      <c r="K56" s="219"/>
      <c r="L56" s="220"/>
      <c r="M56" s="220"/>
      <c r="N56" s="221"/>
      <c r="O56" s="178"/>
    </row>
    <row r="57" spans="1:256" ht="16.5" thickBot="1" x14ac:dyDescent="0.3">
      <c r="A57" s="158" t="s">
        <v>245</v>
      </c>
      <c r="B57" s="155">
        <f t="shared" si="0"/>
        <v>0</v>
      </c>
      <c r="C57" s="162"/>
      <c r="D57" s="163"/>
      <c r="E57" s="229"/>
      <c r="F57" s="161"/>
      <c r="G57" s="162"/>
      <c r="H57" s="163"/>
      <c r="I57" s="229"/>
      <c r="J57" s="160"/>
      <c r="K57" s="219"/>
      <c r="L57" s="220"/>
      <c r="M57" s="220"/>
      <c r="N57" s="221"/>
      <c r="O57" s="178"/>
    </row>
    <row r="58" spans="1:256" ht="16.5" thickBot="1" x14ac:dyDescent="0.3">
      <c r="A58" s="158" t="s">
        <v>246</v>
      </c>
      <c r="B58" s="155">
        <f t="shared" si="0"/>
        <v>0</v>
      </c>
      <c r="C58" s="162"/>
      <c r="D58" s="163"/>
      <c r="E58" s="229"/>
      <c r="F58" s="161"/>
      <c r="G58" s="162"/>
      <c r="H58" s="163"/>
      <c r="I58" s="229"/>
      <c r="J58" s="160"/>
      <c r="K58" s="219"/>
      <c r="L58" s="220"/>
      <c r="M58" s="220"/>
      <c r="N58" s="221"/>
      <c r="O58" s="178"/>
    </row>
    <row r="59" spans="1:256" ht="16.5" thickBot="1" x14ac:dyDescent="0.3">
      <c r="A59" s="158" t="s">
        <v>247</v>
      </c>
      <c r="B59" s="155">
        <f t="shared" si="0"/>
        <v>0</v>
      </c>
      <c r="C59" s="162"/>
      <c r="D59" s="163"/>
      <c r="E59" s="229"/>
      <c r="F59" s="161"/>
      <c r="G59" s="162"/>
      <c r="H59" s="163"/>
      <c r="I59" s="229"/>
      <c r="J59" s="160"/>
      <c r="K59" s="219"/>
      <c r="L59" s="220"/>
      <c r="M59" s="220"/>
      <c r="N59" s="221"/>
      <c r="O59" s="178"/>
    </row>
    <row r="60" spans="1:256" ht="16.5" thickBot="1" x14ac:dyDescent="0.3">
      <c r="A60" s="158" t="s">
        <v>248</v>
      </c>
      <c r="B60" s="155">
        <f t="shared" si="0"/>
        <v>0</v>
      </c>
      <c r="C60" s="162"/>
      <c r="D60" s="163"/>
      <c r="E60" s="229"/>
      <c r="F60" s="161"/>
      <c r="G60" s="162"/>
      <c r="H60" s="163"/>
      <c r="I60" s="229"/>
      <c r="J60" s="160"/>
      <c r="K60" s="219"/>
      <c r="L60" s="220"/>
      <c r="M60" s="220"/>
      <c r="N60" s="221"/>
      <c r="O60" s="178"/>
    </row>
    <row r="61" spans="1:256" ht="16.5" thickBot="1" x14ac:dyDescent="0.3">
      <c r="A61" s="158" t="s">
        <v>249</v>
      </c>
      <c r="B61" s="155">
        <f t="shared" si="0"/>
        <v>0</v>
      </c>
      <c r="C61" s="162"/>
      <c r="D61" s="163"/>
      <c r="E61" s="229"/>
      <c r="F61" s="161"/>
      <c r="G61" s="162"/>
      <c r="H61" s="163"/>
      <c r="I61" s="229"/>
      <c r="J61" s="160"/>
      <c r="K61" s="219"/>
      <c r="L61" s="220"/>
      <c r="M61" s="220"/>
      <c r="N61" s="221"/>
      <c r="O61" s="178"/>
    </row>
    <row r="62" spans="1:256" ht="32.25" thickBot="1" x14ac:dyDescent="0.3">
      <c r="A62" s="158" t="s">
        <v>250</v>
      </c>
      <c r="B62" s="155">
        <f t="shared" si="0"/>
        <v>0</v>
      </c>
      <c r="C62" s="162"/>
      <c r="D62" s="163"/>
      <c r="E62" s="229"/>
      <c r="F62" s="161"/>
      <c r="G62" s="162"/>
      <c r="H62" s="163"/>
      <c r="I62" s="229"/>
      <c r="J62" s="160"/>
      <c r="K62" s="219"/>
      <c r="L62" s="220"/>
      <c r="M62" s="220"/>
      <c r="N62" s="221"/>
      <c r="O62" s="178"/>
    </row>
    <row r="63" spans="1:256" ht="16.5" thickBot="1" x14ac:dyDescent="0.3">
      <c r="A63" s="158" t="s">
        <v>251</v>
      </c>
      <c r="B63" s="155">
        <f t="shared" si="0"/>
        <v>0</v>
      </c>
      <c r="C63" s="162"/>
      <c r="D63" s="163"/>
      <c r="E63" s="229"/>
      <c r="F63" s="161"/>
      <c r="G63" s="162"/>
      <c r="H63" s="163"/>
      <c r="I63" s="229"/>
      <c r="J63" s="160"/>
      <c r="K63" s="219"/>
      <c r="L63" s="220"/>
      <c r="M63" s="220"/>
      <c r="N63" s="221"/>
      <c r="O63" s="178"/>
    </row>
    <row r="64" spans="1:256" ht="16.5" thickBot="1" x14ac:dyDescent="0.3">
      <c r="A64" s="158" t="s">
        <v>252</v>
      </c>
      <c r="B64" s="155">
        <f t="shared" si="0"/>
        <v>0</v>
      </c>
      <c r="C64" s="162"/>
      <c r="D64" s="169"/>
      <c r="E64" s="228"/>
      <c r="F64" s="161"/>
      <c r="G64" s="162"/>
      <c r="H64" s="169"/>
      <c r="I64" s="228"/>
      <c r="J64" s="160"/>
      <c r="K64" s="219"/>
      <c r="L64" s="220"/>
      <c r="M64" s="220"/>
      <c r="N64" s="221"/>
      <c r="O64" s="178"/>
    </row>
    <row r="65" spans="1:256" ht="16.5" thickBot="1" x14ac:dyDescent="0.3">
      <c r="A65" s="158" t="s">
        <v>253</v>
      </c>
      <c r="B65" s="155">
        <f t="shared" si="0"/>
        <v>0</v>
      </c>
      <c r="C65" s="162"/>
      <c r="D65" s="163"/>
      <c r="E65" s="229"/>
      <c r="F65" s="161"/>
      <c r="G65" s="162"/>
      <c r="H65" s="163"/>
      <c r="I65" s="229"/>
      <c r="J65" s="160"/>
      <c r="K65" s="219"/>
      <c r="L65" s="220"/>
      <c r="M65" s="220"/>
      <c r="N65" s="221"/>
      <c r="O65" s="178"/>
    </row>
    <row r="66" spans="1:256" ht="16.5" thickBot="1" x14ac:dyDescent="0.3">
      <c r="A66" s="158" t="s">
        <v>254</v>
      </c>
      <c r="B66" s="155">
        <f t="shared" si="0"/>
        <v>0</v>
      </c>
      <c r="C66" s="162"/>
      <c r="D66" s="163"/>
      <c r="E66" s="229"/>
      <c r="F66" s="161"/>
      <c r="G66" s="162"/>
      <c r="H66" s="163"/>
      <c r="I66" s="229"/>
      <c r="J66" s="160"/>
      <c r="K66" s="219"/>
      <c r="L66" s="220"/>
      <c r="M66" s="220"/>
      <c r="N66" s="221"/>
      <c r="O66" s="178"/>
    </row>
    <row r="67" spans="1:256" ht="16.5" thickBot="1" x14ac:dyDescent="0.3">
      <c r="A67" s="164" t="s">
        <v>255</v>
      </c>
      <c r="B67" s="155">
        <f t="shared" si="0"/>
        <v>0</v>
      </c>
      <c r="C67" s="168"/>
      <c r="D67" s="169"/>
      <c r="E67" s="228"/>
      <c r="F67" s="167"/>
      <c r="G67" s="168"/>
      <c r="H67" s="169"/>
      <c r="I67" s="228"/>
      <c r="J67" s="166">
        <f t="shared" ref="J67" si="2">ROUND(((B67+G67)*4)+H67*9.4,2)</f>
        <v>0</v>
      </c>
      <c r="K67" s="225"/>
      <c r="L67" s="226"/>
      <c r="M67" s="226"/>
      <c r="N67" s="227"/>
      <c r="O67" s="178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  <c r="BI67" s="170"/>
      <c r="BJ67" s="170"/>
      <c r="BK67" s="170"/>
      <c r="BL67" s="170"/>
      <c r="BM67" s="170"/>
      <c r="BN67" s="170"/>
      <c r="BO67" s="170"/>
      <c r="BP67" s="170"/>
      <c r="BQ67" s="170"/>
      <c r="BR67" s="170"/>
      <c r="BS67" s="170"/>
      <c r="BT67" s="170"/>
      <c r="BU67" s="170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0"/>
      <c r="DD67" s="170"/>
      <c r="DE67" s="170"/>
      <c r="DF67" s="170"/>
      <c r="DG67" s="170"/>
      <c r="DH67" s="170"/>
      <c r="DI67" s="170"/>
      <c r="DJ67" s="170"/>
      <c r="DK67" s="170"/>
      <c r="DL67" s="170"/>
      <c r="DM67" s="170"/>
      <c r="DN67" s="170"/>
      <c r="DO67" s="170"/>
      <c r="DP67" s="170"/>
      <c r="DQ67" s="170"/>
      <c r="DR67" s="170"/>
      <c r="DS67" s="170"/>
      <c r="DT67" s="170"/>
      <c r="DU67" s="170"/>
      <c r="DV67" s="170"/>
      <c r="DW67" s="170"/>
      <c r="DX67" s="170"/>
      <c r="DY67" s="170"/>
      <c r="DZ67" s="170"/>
      <c r="EA67" s="170"/>
      <c r="EB67" s="170"/>
      <c r="EC67" s="170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0"/>
      <c r="ER67" s="170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0"/>
      <c r="FG67" s="170"/>
      <c r="FH67" s="170"/>
      <c r="FI67" s="170"/>
      <c r="FJ67" s="170"/>
      <c r="FK67" s="170"/>
      <c r="FL67" s="170"/>
      <c r="FM67" s="170"/>
      <c r="FN67" s="170"/>
      <c r="FO67" s="170"/>
      <c r="FP67" s="170"/>
      <c r="FQ67" s="170"/>
      <c r="FR67" s="170"/>
      <c r="FS67" s="170"/>
      <c r="FT67" s="170"/>
      <c r="FU67" s="170"/>
      <c r="FV67" s="170"/>
      <c r="FW67" s="170"/>
      <c r="FX67" s="170"/>
      <c r="FY67" s="170"/>
      <c r="FZ67" s="170"/>
      <c r="GA67" s="170"/>
      <c r="GB67" s="170"/>
      <c r="GC67" s="170"/>
      <c r="GD67" s="170"/>
      <c r="GE67" s="170"/>
      <c r="GF67" s="170"/>
      <c r="GG67" s="170"/>
      <c r="GH67" s="170"/>
      <c r="GI67" s="170"/>
      <c r="GJ67" s="170"/>
      <c r="GK67" s="170"/>
      <c r="GL67" s="170"/>
      <c r="GM67" s="170"/>
      <c r="GN67" s="170"/>
      <c r="GO67" s="170"/>
      <c r="GP67" s="170"/>
      <c r="GQ67" s="170"/>
      <c r="GR67" s="170"/>
      <c r="GS67" s="170"/>
      <c r="GT67" s="170"/>
      <c r="GU67" s="170"/>
      <c r="GV67" s="170"/>
      <c r="GW67" s="170"/>
      <c r="GX67" s="170"/>
      <c r="GY67" s="170"/>
      <c r="GZ67" s="170"/>
      <c r="HA67" s="170"/>
      <c r="HB67" s="170"/>
      <c r="HC67" s="170"/>
      <c r="HD67" s="170"/>
      <c r="HE67" s="170"/>
      <c r="HF67" s="170"/>
      <c r="HG67" s="170"/>
      <c r="HH67" s="170"/>
      <c r="HI67" s="170"/>
      <c r="HJ67" s="170"/>
      <c r="HK67" s="170"/>
      <c r="HL67" s="170"/>
      <c r="HM67" s="170"/>
      <c r="HN67" s="170"/>
      <c r="HO67" s="170"/>
      <c r="HP67" s="170"/>
      <c r="HQ67" s="170"/>
      <c r="HR67" s="170"/>
      <c r="HS67" s="170"/>
      <c r="HT67" s="170"/>
      <c r="HU67" s="170"/>
      <c r="HV67" s="170"/>
      <c r="HW67" s="170"/>
      <c r="HX67" s="170"/>
      <c r="HY67" s="170"/>
      <c r="HZ67" s="170"/>
      <c r="IA67" s="170"/>
      <c r="IB67" s="170"/>
      <c r="IC67" s="170"/>
      <c r="ID67" s="170"/>
      <c r="IE67" s="170"/>
      <c r="IF67" s="170"/>
      <c r="IG67" s="170"/>
      <c r="IH67" s="170"/>
      <c r="II67" s="170"/>
      <c r="IJ67" s="170"/>
      <c r="IK67" s="170"/>
      <c r="IL67" s="170"/>
      <c r="IM67" s="170"/>
      <c r="IN67" s="170"/>
      <c r="IO67" s="170"/>
      <c r="IP67" s="170"/>
      <c r="IQ67" s="170"/>
      <c r="IR67" s="170"/>
      <c r="IS67" s="170"/>
      <c r="IT67" s="170"/>
      <c r="IU67" s="170"/>
      <c r="IV67" s="170"/>
    </row>
    <row r="68" spans="1:256" ht="16.5" thickBot="1" x14ac:dyDescent="0.3">
      <c r="A68" s="158" t="s">
        <v>256</v>
      </c>
      <c r="B68" s="155">
        <f t="shared" si="0"/>
        <v>0</v>
      </c>
      <c r="C68" s="162"/>
      <c r="D68" s="163"/>
      <c r="E68" s="229"/>
      <c r="F68" s="161"/>
      <c r="G68" s="162"/>
      <c r="H68" s="163"/>
      <c r="I68" s="229"/>
      <c r="J68" s="160"/>
      <c r="K68" s="219"/>
      <c r="L68" s="220"/>
      <c r="M68" s="220"/>
      <c r="N68" s="221"/>
    </row>
    <row r="69" spans="1:256" ht="16.5" thickBot="1" x14ac:dyDescent="0.3">
      <c r="A69" s="179" t="s">
        <v>257</v>
      </c>
      <c r="B69" s="155">
        <f t="shared" si="0"/>
        <v>0</v>
      </c>
      <c r="C69" s="230"/>
      <c r="D69" s="231"/>
      <c r="E69" s="232"/>
      <c r="F69" s="233"/>
      <c r="G69" s="230"/>
      <c r="H69" s="231"/>
      <c r="I69" s="232"/>
      <c r="J69" s="180"/>
      <c r="K69" s="234"/>
      <c r="L69" s="235"/>
      <c r="M69" s="235"/>
      <c r="N69" s="236"/>
    </row>
    <row r="70" spans="1:256" ht="16.5" thickBot="1" x14ac:dyDescent="0.3">
      <c r="A70" s="237" t="s">
        <v>108</v>
      </c>
      <c r="B70" s="238">
        <f>SUM(B7:B69)</f>
        <v>2000</v>
      </c>
      <c r="C70" s="238">
        <f t="shared" ref="C70:N70" si="3">SUM(C7:C69)</f>
        <v>0</v>
      </c>
      <c r="D70" s="238">
        <f t="shared" si="3"/>
        <v>0</v>
      </c>
      <c r="E70" s="238">
        <f t="shared" si="3"/>
        <v>0</v>
      </c>
      <c r="F70" s="238">
        <f t="shared" si="3"/>
        <v>2000</v>
      </c>
      <c r="G70" s="238">
        <f t="shared" si="3"/>
        <v>338</v>
      </c>
      <c r="H70" s="238">
        <f t="shared" si="3"/>
        <v>4002</v>
      </c>
      <c r="I70" s="238">
        <f t="shared" si="3"/>
        <v>0</v>
      </c>
      <c r="J70" s="239">
        <f t="shared" si="3"/>
        <v>0</v>
      </c>
      <c r="K70" s="238">
        <f t="shared" si="3"/>
        <v>0</v>
      </c>
      <c r="L70" s="238">
        <f t="shared" si="3"/>
        <v>0</v>
      </c>
      <c r="M70" s="238">
        <f t="shared" si="3"/>
        <v>0</v>
      </c>
      <c r="N70" s="240">
        <f t="shared" si="3"/>
        <v>0</v>
      </c>
    </row>
    <row r="71" spans="1:256" ht="15.75" x14ac:dyDescent="0.25">
      <c r="A71" s="199" t="s">
        <v>258</v>
      </c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9" scale="56" fitToHeight="3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74"/>
  <sheetViews>
    <sheetView workbookViewId="0">
      <selection activeCell="H82" sqref="H82"/>
    </sheetView>
  </sheetViews>
  <sheetFormatPr defaultRowHeight="15" x14ac:dyDescent="0.25"/>
  <cols>
    <col min="1" max="1" width="31.85546875" customWidth="1"/>
    <col min="4" max="4" width="14.28515625" customWidth="1"/>
    <col min="5" max="5" width="11.28515625" customWidth="1"/>
    <col min="14" max="14" width="10.7109375" customWidth="1"/>
  </cols>
  <sheetData>
    <row r="2" spans="1:16" ht="18.75" x14ac:dyDescent="0.25">
      <c r="B2" s="424" t="s">
        <v>261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1:16" ht="18.75" x14ac:dyDescent="0.25">
      <c r="B3" s="425" t="s">
        <v>262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1:16" ht="19.5" thickBot="1" x14ac:dyDescent="0.3"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6" x14ac:dyDescent="0.25">
      <c r="A5" s="426" t="s">
        <v>263</v>
      </c>
      <c r="B5" s="429" t="s">
        <v>264</v>
      </c>
      <c r="C5" s="430"/>
      <c r="D5" s="412" t="s">
        <v>265</v>
      </c>
      <c r="E5" s="413"/>
      <c r="F5" s="413"/>
      <c r="G5" s="414"/>
      <c r="H5" s="430" t="s">
        <v>266</v>
      </c>
      <c r="I5" s="430"/>
      <c r="J5" s="430"/>
      <c r="K5" s="430"/>
      <c r="L5" s="430"/>
      <c r="M5" s="430"/>
      <c r="N5" s="430"/>
      <c r="O5" s="430"/>
      <c r="P5" s="432"/>
    </row>
    <row r="6" spans="1:16" x14ac:dyDescent="0.25">
      <c r="A6" s="427"/>
      <c r="B6" s="423"/>
      <c r="C6" s="431"/>
      <c r="D6" s="415"/>
      <c r="E6" s="416"/>
      <c r="F6" s="416"/>
      <c r="G6" s="417"/>
      <c r="H6" s="431"/>
      <c r="I6" s="431"/>
      <c r="J6" s="431"/>
      <c r="K6" s="431"/>
      <c r="L6" s="431"/>
      <c r="M6" s="431"/>
      <c r="N6" s="431"/>
      <c r="O6" s="431"/>
      <c r="P6" s="433"/>
    </row>
    <row r="7" spans="1:16" x14ac:dyDescent="0.25">
      <c r="A7" s="427"/>
      <c r="B7" s="423"/>
      <c r="C7" s="431"/>
      <c r="D7" s="415"/>
      <c r="E7" s="416"/>
      <c r="F7" s="416"/>
      <c r="G7" s="417"/>
      <c r="H7" s="431"/>
      <c r="I7" s="431"/>
      <c r="J7" s="431"/>
      <c r="K7" s="431"/>
      <c r="L7" s="431"/>
      <c r="M7" s="431"/>
      <c r="N7" s="431"/>
      <c r="O7" s="431"/>
      <c r="P7" s="433"/>
    </row>
    <row r="8" spans="1:16" x14ac:dyDescent="0.25">
      <c r="A8" s="427"/>
      <c r="B8" s="423"/>
      <c r="C8" s="431"/>
      <c r="D8" s="418"/>
      <c r="E8" s="419"/>
      <c r="F8" s="419"/>
      <c r="G8" s="420"/>
      <c r="H8" s="431"/>
      <c r="I8" s="431"/>
      <c r="J8" s="431"/>
      <c r="K8" s="431"/>
      <c r="L8" s="431"/>
      <c r="M8" s="431"/>
      <c r="N8" s="431"/>
      <c r="O8" s="431"/>
      <c r="P8" s="433"/>
    </row>
    <row r="9" spans="1:16" ht="39.75" customHeight="1" x14ac:dyDescent="0.25">
      <c r="A9" s="427"/>
      <c r="B9" s="434" t="s">
        <v>267</v>
      </c>
      <c r="C9" s="406" t="s">
        <v>268</v>
      </c>
      <c r="D9" s="406" t="s">
        <v>269</v>
      </c>
      <c r="E9" s="406" t="s">
        <v>270</v>
      </c>
      <c r="F9" s="406" t="s">
        <v>271</v>
      </c>
      <c r="G9" s="406" t="s">
        <v>193</v>
      </c>
      <c r="H9" s="406" t="s">
        <v>272</v>
      </c>
      <c r="I9" s="406" t="s">
        <v>273</v>
      </c>
      <c r="J9" s="406" t="s">
        <v>274</v>
      </c>
      <c r="K9" s="421" t="s">
        <v>275</v>
      </c>
      <c r="L9" s="422"/>
      <c r="M9" s="423"/>
      <c r="N9" s="406" t="s">
        <v>276</v>
      </c>
      <c r="O9" s="408" t="s">
        <v>277</v>
      </c>
      <c r="P9" s="410" t="s">
        <v>278</v>
      </c>
    </row>
    <row r="10" spans="1:16" ht="110.25" customHeight="1" thickBot="1" x14ac:dyDescent="0.3">
      <c r="A10" s="428"/>
      <c r="B10" s="435"/>
      <c r="C10" s="407"/>
      <c r="D10" s="407"/>
      <c r="E10" s="407"/>
      <c r="F10" s="407"/>
      <c r="G10" s="407"/>
      <c r="H10" s="407"/>
      <c r="I10" s="407"/>
      <c r="J10" s="407"/>
      <c r="K10" s="258" t="s">
        <v>14</v>
      </c>
      <c r="L10" s="258" t="s">
        <v>15</v>
      </c>
      <c r="M10" s="258" t="s">
        <v>13</v>
      </c>
      <c r="N10" s="407"/>
      <c r="O10" s="409"/>
      <c r="P10" s="411"/>
    </row>
    <row r="11" spans="1:16" ht="15.75" x14ac:dyDescent="0.25">
      <c r="A11" s="259" t="s">
        <v>195</v>
      </c>
      <c r="B11" s="260"/>
      <c r="C11" s="261"/>
      <c r="D11" s="261"/>
      <c r="E11" s="261"/>
      <c r="F11" s="262"/>
      <c r="G11" s="262"/>
      <c r="H11" s="262">
        <v>770</v>
      </c>
      <c r="I11" s="262"/>
      <c r="J11" s="263">
        <v>30824</v>
      </c>
      <c r="K11" s="264"/>
      <c r="L11" s="264"/>
      <c r="M11" s="265">
        <f>K11+L11</f>
        <v>0</v>
      </c>
      <c r="N11" s="263"/>
      <c r="O11" s="263"/>
      <c r="P11" s="266">
        <v>300</v>
      </c>
    </row>
    <row r="12" spans="1:16" ht="15.75" x14ac:dyDescent="0.25">
      <c r="A12" s="267" t="s">
        <v>196</v>
      </c>
      <c r="B12" s="247"/>
      <c r="C12" s="252"/>
      <c r="D12" s="252"/>
      <c r="E12" s="252"/>
      <c r="F12" s="248"/>
      <c r="G12" s="248"/>
      <c r="H12" s="248"/>
      <c r="I12" s="248"/>
      <c r="J12" s="268"/>
      <c r="K12" s="269"/>
      <c r="L12" s="269"/>
      <c r="M12" s="270">
        <f t="shared" ref="M12:M73" si="0">K12+L12</f>
        <v>0</v>
      </c>
      <c r="N12" s="268"/>
      <c r="O12" s="268"/>
      <c r="P12" s="271"/>
    </row>
    <row r="13" spans="1:16" ht="15.75" x14ac:dyDescent="0.25">
      <c r="A13" s="267" t="s">
        <v>197</v>
      </c>
      <c r="B13" s="247"/>
      <c r="C13" s="252"/>
      <c r="D13" s="252"/>
      <c r="E13" s="252"/>
      <c r="F13" s="248"/>
      <c r="G13" s="248"/>
      <c r="H13" s="248"/>
      <c r="I13" s="248"/>
      <c r="J13" s="268"/>
      <c r="K13" s="269"/>
      <c r="L13" s="269"/>
      <c r="M13" s="270">
        <f t="shared" si="0"/>
        <v>0</v>
      </c>
      <c r="N13" s="268"/>
      <c r="O13" s="268"/>
      <c r="P13" s="271"/>
    </row>
    <row r="14" spans="1:16" ht="15.75" x14ac:dyDescent="0.25">
      <c r="A14" s="267" t="s">
        <v>198</v>
      </c>
      <c r="B14" s="247"/>
      <c r="C14" s="252"/>
      <c r="D14" s="252"/>
      <c r="E14" s="252"/>
      <c r="F14" s="248"/>
      <c r="G14" s="248"/>
      <c r="H14" s="248"/>
      <c r="I14" s="248"/>
      <c r="J14" s="268"/>
      <c r="K14" s="269"/>
      <c r="L14" s="269"/>
      <c r="M14" s="270">
        <f t="shared" si="0"/>
        <v>0</v>
      </c>
      <c r="N14" s="268"/>
      <c r="O14" s="268"/>
      <c r="P14" s="271"/>
    </row>
    <row r="15" spans="1:16" ht="15.75" x14ac:dyDescent="0.25">
      <c r="A15" s="267" t="s">
        <v>199</v>
      </c>
      <c r="B15" s="247"/>
      <c r="C15" s="252"/>
      <c r="D15" s="252"/>
      <c r="E15" s="252"/>
      <c r="F15" s="248"/>
      <c r="G15" s="248"/>
      <c r="H15" s="248"/>
      <c r="I15" s="248"/>
      <c r="J15" s="268">
        <v>1922</v>
      </c>
      <c r="K15" s="269"/>
      <c r="L15" s="269"/>
      <c r="M15" s="270">
        <f t="shared" si="0"/>
        <v>0</v>
      </c>
      <c r="N15" s="268"/>
      <c r="O15" s="268"/>
      <c r="P15" s="271"/>
    </row>
    <row r="16" spans="1:16" ht="15.75" x14ac:dyDescent="0.25">
      <c r="A16" s="267" t="s">
        <v>200</v>
      </c>
      <c r="B16" s="247"/>
      <c r="C16" s="252"/>
      <c r="D16" s="252"/>
      <c r="E16" s="252"/>
      <c r="F16" s="248"/>
      <c r="G16" s="248"/>
      <c r="H16" s="248"/>
      <c r="I16" s="248"/>
      <c r="J16" s="268"/>
      <c r="K16" s="269"/>
      <c r="L16" s="269"/>
      <c r="M16" s="270">
        <f t="shared" si="0"/>
        <v>0</v>
      </c>
      <c r="N16" s="268"/>
      <c r="O16" s="268"/>
      <c r="P16" s="271"/>
    </row>
    <row r="17" spans="1:16" ht="15.75" x14ac:dyDescent="0.25">
      <c r="A17" s="267" t="s">
        <v>201</v>
      </c>
      <c r="B17" s="247"/>
      <c r="C17" s="252"/>
      <c r="D17" s="252"/>
      <c r="E17" s="252"/>
      <c r="F17" s="248"/>
      <c r="G17" s="248"/>
      <c r="H17" s="248"/>
      <c r="I17" s="248"/>
      <c r="J17" s="268"/>
      <c r="K17" s="269"/>
      <c r="L17" s="269"/>
      <c r="M17" s="270">
        <f t="shared" si="0"/>
        <v>0</v>
      </c>
      <c r="N17" s="268"/>
      <c r="O17" s="268"/>
      <c r="P17" s="271"/>
    </row>
    <row r="18" spans="1:16" ht="15.75" x14ac:dyDescent="0.25">
      <c r="A18" s="267" t="s">
        <v>202</v>
      </c>
      <c r="B18" s="247"/>
      <c r="C18" s="252"/>
      <c r="D18" s="252"/>
      <c r="E18" s="252"/>
      <c r="F18" s="248"/>
      <c r="G18" s="248"/>
      <c r="H18" s="248"/>
      <c r="I18" s="248"/>
      <c r="J18" s="268">
        <v>3530</v>
      </c>
      <c r="K18" s="269"/>
      <c r="L18" s="269"/>
      <c r="M18" s="270">
        <f t="shared" si="0"/>
        <v>0</v>
      </c>
      <c r="N18" s="268"/>
      <c r="O18" s="268"/>
      <c r="P18" s="271"/>
    </row>
    <row r="19" spans="1:16" ht="15.75" x14ac:dyDescent="0.25">
      <c r="A19" s="267" t="s">
        <v>203</v>
      </c>
      <c r="B19" s="247"/>
      <c r="C19" s="252"/>
      <c r="D19" s="252"/>
      <c r="E19" s="252"/>
      <c r="F19" s="248"/>
      <c r="G19" s="248"/>
      <c r="H19" s="248"/>
      <c r="I19" s="248"/>
      <c r="J19" s="268">
        <v>221</v>
      </c>
      <c r="K19" s="269"/>
      <c r="L19" s="269"/>
      <c r="M19" s="270">
        <f t="shared" si="0"/>
        <v>0</v>
      </c>
      <c r="N19" s="268"/>
      <c r="O19" s="268"/>
      <c r="P19" s="271"/>
    </row>
    <row r="20" spans="1:16" ht="15.75" x14ac:dyDescent="0.25">
      <c r="A20" s="267" t="s">
        <v>204</v>
      </c>
      <c r="B20" s="247"/>
      <c r="C20" s="252"/>
      <c r="D20" s="252"/>
      <c r="E20" s="252"/>
      <c r="F20" s="248"/>
      <c r="G20" s="248"/>
      <c r="H20" s="248"/>
      <c r="I20" s="248"/>
      <c r="J20" s="268">
        <v>4186</v>
      </c>
      <c r="K20" s="269"/>
      <c r="L20" s="269"/>
      <c r="M20" s="270">
        <f t="shared" si="0"/>
        <v>0</v>
      </c>
      <c r="N20" s="268"/>
      <c r="O20" s="268"/>
      <c r="P20" s="271"/>
    </row>
    <row r="21" spans="1:16" ht="15.75" x14ac:dyDescent="0.25">
      <c r="A21" s="267" t="s">
        <v>205</v>
      </c>
      <c r="B21" s="247"/>
      <c r="C21" s="252"/>
      <c r="D21" s="252"/>
      <c r="E21" s="252"/>
      <c r="F21" s="248"/>
      <c r="G21" s="248"/>
      <c r="H21" s="248"/>
      <c r="I21" s="248"/>
      <c r="J21" s="268">
        <v>975</v>
      </c>
      <c r="K21" s="269"/>
      <c r="L21" s="269"/>
      <c r="M21" s="270">
        <f t="shared" si="0"/>
        <v>0</v>
      </c>
      <c r="N21" s="268"/>
      <c r="O21" s="268"/>
      <c r="P21" s="271"/>
    </row>
    <row r="22" spans="1:16" ht="15.75" x14ac:dyDescent="0.25">
      <c r="A22" s="267" t="s">
        <v>206</v>
      </c>
      <c r="B22" s="247"/>
      <c r="C22" s="252"/>
      <c r="D22" s="252"/>
      <c r="E22" s="252"/>
      <c r="F22" s="248"/>
      <c r="G22" s="248"/>
      <c r="H22" s="248">
        <v>1513</v>
      </c>
      <c r="I22" s="248"/>
      <c r="J22" s="268">
        <v>4470</v>
      </c>
      <c r="K22" s="269"/>
      <c r="L22" s="269"/>
      <c r="M22" s="270">
        <f t="shared" si="0"/>
        <v>0</v>
      </c>
      <c r="N22" s="268"/>
      <c r="O22" s="268"/>
      <c r="P22" s="271"/>
    </row>
    <row r="23" spans="1:16" ht="15.75" x14ac:dyDescent="0.25">
      <c r="A23" s="267" t="s">
        <v>207</v>
      </c>
      <c r="B23" s="247"/>
      <c r="C23" s="252"/>
      <c r="D23" s="252"/>
      <c r="E23" s="252"/>
      <c r="F23" s="248"/>
      <c r="G23" s="248"/>
      <c r="H23" s="248"/>
      <c r="I23" s="248"/>
      <c r="J23" s="268">
        <v>260</v>
      </c>
      <c r="K23" s="269"/>
      <c r="L23" s="269"/>
      <c r="M23" s="270">
        <f t="shared" si="0"/>
        <v>0</v>
      </c>
      <c r="N23" s="268"/>
      <c r="O23" s="268"/>
      <c r="P23" s="271"/>
    </row>
    <row r="24" spans="1:16" ht="15.75" x14ac:dyDescent="0.25">
      <c r="A24" s="267" t="s">
        <v>208</v>
      </c>
      <c r="B24" s="247"/>
      <c r="C24" s="252"/>
      <c r="D24" s="252"/>
      <c r="E24" s="252"/>
      <c r="F24" s="248"/>
      <c r="G24" s="248"/>
      <c r="H24" s="248"/>
      <c r="I24" s="248"/>
      <c r="J24" s="268"/>
      <c r="K24" s="269"/>
      <c r="L24" s="269"/>
      <c r="M24" s="270">
        <f t="shared" si="0"/>
        <v>0</v>
      </c>
      <c r="N24" s="268"/>
      <c r="O24" s="268"/>
      <c r="P24" s="271"/>
    </row>
    <row r="25" spans="1:16" ht="15.75" x14ac:dyDescent="0.25">
      <c r="A25" s="267" t="s">
        <v>209</v>
      </c>
      <c r="B25" s="247"/>
      <c r="C25" s="252"/>
      <c r="D25" s="252"/>
      <c r="E25" s="252"/>
      <c r="F25" s="248"/>
      <c r="G25" s="248"/>
      <c r="H25" s="248">
        <v>513</v>
      </c>
      <c r="I25" s="248"/>
      <c r="J25" s="268">
        <f>15458-3000</f>
        <v>12458</v>
      </c>
      <c r="K25" s="269"/>
      <c r="L25" s="269"/>
      <c r="M25" s="270">
        <f t="shared" si="0"/>
        <v>0</v>
      </c>
      <c r="N25" s="268"/>
      <c r="O25" s="268"/>
      <c r="P25" s="271"/>
    </row>
    <row r="26" spans="1:16" ht="31.5" x14ac:dyDescent="0.25">
      <c r="A26" s="267" t="s">
        <v>210</v>
      </c>
      <c r="B26" s="247"/>
      <c r="C26" s="252"/>
      <c r="D26" s="252"/>
      <c r="E26" s="252"/>
      <c r="F26" s="248"/>
      <c r="G26" s="248"/>
      <c r="H26" s="248"/>
      <c r="I26" s="248"/>
      <c r="J26" s="268"/>
      <c r="K26" s="269"/>
      <c r="L26" s="269"/>
      <c r="M26" s="270">
        <f t="shared" si="0"/>
        <v>0</v>
      </c>
      <c r="N26" s="268"/>
      <c r="O26" s="268"/>
      <c r="P26" s="271"/>
    </row>
    <row r="27" spans="1:16" ht="15.75" x14ac:dyDescent="0.25">
      <c r="A27" s="267" t="s">
        <v>211</v>
      </c>
      <c r="B27" s="247"/>
      <c r="C27" s="252"/>
      <c r="D27" s="252"/>
      <c r="E27" s="252"/>
      <c r="F27" s="248"/>
      <c r="G27" s="248"/>
      <c r="H27" s="248"/>
      <c r="I27" s="248"/>
      <c r="J27" s="268">
        <v>877</v>
      </c>
      <c r="K27" s="269"/>
      <c r="L27" s="269"/>
      <c r="M27" s="270">
        <f t="shared" si="0"/>
        <v>0</v>
      </c>
      <c r="N27" s="268"/>
      <c r="O27" s="268"/>
      <c r="P27" s="271"/>
    </row>
    <row r="28" spans="1:16" ht="15.75" x14ac:dyDescent="0.25">
      <c r="A28" s="267" t="s">
        <v>212</v>
      </c>
      <c r="B28" s="247"/>
      <c r="C28" s="252"/>
      <c r="D28" s="252"/>
      <c r="E28" s="252"/>
      <c r="F28" s="248"/>
      <c r="G28" s="248"/>
      <c r="H28" s="248"/>
      <c r="I28" s="248"/>
      <c r="J28" s="268"/>
      <c r="K28" s="269"/>
      <c r="L28" s="269"/>
      <c r="M28" s="270">
        <f t="shared" si="0"/>
        <v>0</v>
      </c>
      <c r="N28" s="268"/>
      <c r="O28" s="268"/>
      <c r="P28" s="271"/>
    </row>
    <row r="29" spans="1:16" ht="31.5" x14ac:dyDescent="0.25">
      <c r="A29" s="267" t="s">
        <v>213</v>
      </c>
      <c r="B29" s="247"/>
      <c r="C29" s="252">
        <v>300</v>
      </c>
      <c r="D29" s="252"/>
      <c r="E29" s="252"/>
      <c r="F29" s="248">
        <v>3780</v>
      </c>
      <c r="G29" s="248">
        <v>870</v>
      </c>
      <c r="H29" s="248">
        <v>1308</v>
      </c>
      <c r="I29" s="248">
        <v>270</v>
      </c>
      <c r="J29" s="268">
        <v>5319</v>
      </c>
      <c r="K29" s="269"/>
      <c r="L29" s="269"/>
      <c r="M29" s="270">
        <f t="shared" si="0"/>
        <v>0</v>
      </c>
      <c r="N29" s="268"/>
      <c r="O29" s="268"/>
      <c r="P29" s="271">
        <v>200</v>
      </c>
    </row>
    <row r="30" spans="1:16" ht="15.75" x14ac:dyDescent="0.25">
      <c r="A30" s="267" t="s">
        <v>214</v>
      </c>
      <c r="B30" s="247"/>
      <c r="C30" s="252"/>
      <c r="D30" s="252"/>
      <c r="E30" s="252"/>
      <c r="F30" s="248"/>
      <c r="G30" s="248"/>
      <c r="H30" s="248"/>
      <c r="I30" s="248"/>
      <c r="J30" s="268">
        <v>6550</v>
      </c>
      <c r="K30" s="269"/>
      <c r="L30" s="269"/>
      <c r="M30" s="270">
        <f t="shared" si="0"/>
        <v>0</v>
      </c>
      <c r="N30" s="268"/>
      <c r="O30" s="268">
        <v>1082</v>
      </c>
      <c r="P30" s="271"/>
    </row>
    <row r="31" spans="1:16" ht="31.5" x14ac:dyDescent="0.25">
      <c r="A31" s="267" t="s">
        <v>215</v>
      </c>
      <c r="B31" s="247"/>
      <c r="C31" s="252"/>
      <c r="D31" s="252"/>
      <c r="E31" s="252"/>
      <c r="F31" s="248"/>
      <c r="G31" s="248"/>
      <c r="H31" s="248"/>
      <c r="I31" s="248"/>
      <c r="J31" s="268"/>
      <c r="K31" s="269"/>
      <c r="L31" s="269"/>
      <c r="M31" s="270">
        <f t="shared" si="0"/>
        <v>0</v>
      </c>
      <c r="N31" s="268"/>
      <c r="O31" s="268"/>
      <c r="P31" s="271"/>
    </row>
    <row r="32" spans="1:16" ht="15.75" x14ac:dyDescent="0.25">
      <c r="A32" s="267" t="s">
        <v>216</v>
      </c>
      <c r="B32" s="247"/>
      <c r="C32" s="252"/>
      <c r="D32" s="252"/>
      <c r="E32" s="252"/>
      <c r="F32" s="248"/>
      <c r="G32" s="248"/>
      <c r="H32" s="248"/>
      <c r="I32" s="248"/>
      <c r="J32" s="268"/>
      <c r="K32" s="269"/>
      <c r="L32" s="269"/>
      <c r="M32" s="270">
        <f t="shared" si="0"/>
        <v>0</v>
      </c>
      <c r="N32" s="268"/>
      <c r="O32" s="268"/>
      <c r="P32" s="271"/>
    </row>
    <row r="33" spans="1:16" ht="15.75" x14ac:dyDescent="0.25">
      <c r="A33" s="267" t="s">
        <v>217</v>
      </c>
      <c r="B33" s="247"/>
      <c r="C33" s="252"/>
      <c r="D33" s="252"/>
      <c r="E33" s="252"/>
      <c r="F33" s="248"/>
      <c r="G33" s="248"/>
      <c r="H33" s="248"/>
      <c r="I33" s="248"/>
      <c r="J33" s="268"/>
      <c r="K33" s="269"/>
      <c r="L33" s="269"/>
      <c r="M33" s="270">
        <f t="shared" si="0"/>
        <v>0</v>
      </c>
      <c r="N33" s="268"/>
      <c r="O33" s="268"/>
      <c r="P33" s="271"/>
    </row>
    <row r="34" spans="1:16" ht="15.75" x14ac:dyDescent="0.25">
      <c r="A34" s="267" t="s">
        <v>218</v>
      </c>
      <c r="B34" s="247"/>
      <c r="C34" s="252"/>
      <c r="D34" s="252"/>
      <c r="E34" s="252"/>
      <c r="F34" s="248"/>
      <c r="G34" s="248"/>
      <c r="H34" s="248"/>
      <c r="I34" s="248"/>
      <c r="J34" s="268"/>
      <c r="K34" s="269"/>
      <c r="L34" s="269"/>
      <c r="M34" s="270">
        <f t="shared" si="0"/>
        <v>0</v>
      </c>
      <c r="N34" s="268"/>
      <c r="O34" s="268"/>
      <c r="P34" s="271"/>
    </row>
    <row r="35" spans="1:16" ht="15.75" x14ac:dyDescent="0.25">
      <c r="A35" s="267" t="s">
        <v>219</v>
      </c>
      <c r="B35" s="247"/>
      <c r="C35" s="252"/>
      <c r="D35" s="252"/>
      <c r="E35" s="252"/>
      <c r="F35" s="248"/>
      <c r="G35" s="248"/>
      <c r="H35" s="248"/>
      <c r="I35" s="248"/>
      <c r="J35" s="268"/>
      <c r="K35" s="269"/>
      <c r="L35" s="269"/>
      <c r="M35" s="270">
        <f t="shared" si="0"/>
        <v>0</v>
      </c>
      <c r="N35" s="268"/>
      <c r="O35" s="268"/>
      <c r="P35" s="271"/>
    </row>
    <row r="36" spans="1:16" ht="15.75" x14ac:dyDescent="0.25">
      <c r="A36" s="267" t="s">
        <v>220</v>
      </c>
      <c r="B36" s="247"/>
      <c r="C36" s="252"/>
      <c r="D36" s="252"/>
      <c r="E36" s="252"/>
      <c r="F36" s="248"/>
      <c r="G36" s="248"/>
      <c r="H36" s="248"/>
      <c r="I36" s="248"/>
      <c r="J36" s="268"/>
      <c r="K36" s="269"/>
      <c r="L36" s="269"/>
      <c r="M36" s="270">
        <f t="shared" si="0"/>
        <v>0</v>
      </c>
      <c r="N36" s="268"/>
      <c r="O36" s="268"/>
      <c r="P36" s="271"/>
    </row>
    <row r="37" spans="1:16" ht="31.5" x14ac:dyDescent="0.25">
      <c r="A37" s="267" t="s">
        <v>221</v>
      </c>
      <c r="B37" s="247"/>
      <c r="C37" s="252"/>
      <c r="D37" s="252"/>
      <c r="E37" s="252"/>
      <c r="F37" s="248"/>
      <c r="G37" s="248"/>
      <c r="H37" s="248"/>
      <c r="I37" s="248"/>
      <c r="J37" s="268"/>
      <c r="K37" s="269"/>
      <c r="L37" s="269"/>
      <c r="M37" s="270">
        <f t="shared" si="0"/>
        <v>0</v>
      </c>
      <c r="N37" s="268"/>
      <c r="O37" s="268"/>
      <c r="P37" s="271"/>
    </row>
    <row r="38" spans="1:16" ht="15.75" x14ac:dyDescent="0.25">
      <c r="A38" s="267" t="s">
        <v>222</v>
      </c>
      <c r="B38" s="247"/>
      <c r="C38" s="252"/>
      <c r="D38" s="252"/>
      <c r="E38" s="252"/>
      <c r="F38" s="248"/>
      <c r="G38" s="248"/>
      <c r="H38" s="248"/>
      <c r="I38" s="248"/>
      <c r="J38" s="268"/>
      <c r="K38" s="269"/>
      <c r="L38" s="269"/>
      <c r="M38" s="270">
        <f t="shared" si="0"/>
        <v>0</v>
      </c>
      <c r="N38" s="268"/>
      <c r="O38" s="268"/>
      <c r="P38" s="271"/>
    </row>
    <row r="39" spans="1:16" ht="31.5" x14ac:dyDescent="0.25">
      <c r="A39" s="267" t="s">
        <v>223</v>
      </c>
      <c r="B39" s="247"/>
      <c r="C39" s="252"/>
      <c r="D39" s="252"/>
      <c r="E39" s="252"/>
      <c r="F39" s="248"/>
      <c r="G39" s="248"/>
      <c r="H39" s="248"/>
      <c r="I39" s="248"/>
      <c r="J39" s="268"/>
      <c r="K39" s="269"/>
      <c r="L39" s="269"/>
      <c r="M39" s="270">
        <f t="shared" si="0"/>
        <v>0</v>
      </c>
      <c r="N39" s="268"/>
      <c r="O39" s="268"/>
      <c r="P39" s="271"/>
    </row>
    <row r="40" spans="1:16" ht="15.75" x14ac:dyDescent="0.25">
      <c r="A40" s="267" t="s">
        <v>224</v>
      </c>
      <c r="B40" s="247"/>
      <c r="C40" s="252"/>
      <c r="D40" s="252"/>
      <c r="E40" s="252"/>
      <c r="F40" s="248"/>
      <c r="G40" s="248"/>
      <c r="H40" s="248"/>
      <c r="I40" s="248"/>
      <c r="J40" s="268"/>
      <c r="K40" s="269"/>
      <c r="L40" s="269"/>
      <c r="M40" s="270">
        <f t="shared" si="0"/>
        <v>0</v>
      </c>
      <c r="N40" s="268"/>
      <c r="O40" s="268"/>
      <c r="P40" s="271"/>
    </row>
    <row r="41" spans="1:16" ht="15.75" x14ac:dyDescent="0.25">
      <c r="A41" s="267" t="s">
        <v>225</v>
      </c>
      <c r="B41" s="247"/>
      <c r="C41" s="252"/>
      <c r="D41" s="252"/>
      <c r="E41" s="252"/>
      <c r="F41" s="248"/>
      <c r="G41" s="248"/>
      <c r="H41" s="248">
        <v>52</v>
      </c>
      <c r="I41" s="248"/>
      <c r="J41" s="268">
        <v>6838</v>
      </c>
      <c r="K41" s="269"/>
      <c r="L41" s="269"/>
      <c r="M41" s="270">
        <f t="shared" si="0"/>
        <v>0</v>
      </c>
      <c r="N41" s="268"/>
      <c r="O41" s="268"/>
      <c r="P41" s="271"/>
    </row>
    <row r="42" spans="1:16" ht="31.5" x14ac:dyDescent="0.25">
      <c r="A42" s="267" t="s">
        <v>226</v>
      </c>
      <c r="B42" s="247"/>
      <c r="C42" s="252"/>
      <c r="D42" s="252"/>
      <c r="E42" s="252"/>
      <c r="F42" s="248"/>
      <c r="G42" s="248"/>
      <c r="H42" s="248"/>
      <c r="I42" s="248"/>
      <c r="J42" s="268"/>
      <c r="K42" s="269"/>
      <c r="L42" s="269"/>
      <c r="M42" s="270">
        <f t="shared" si="0"/>
        <v>0</v>
      </c>
      <c r="N42" s="268"/>
      <c r="O42" s="268"/>
      <c r="P42" s="271"/>
    </row>
    <row r="43" spans="1:16" ht="15.75" x14ac:dyDescent="0.25">
      <c r="A43" s="267" t="s">
        <v>227</v>
      </c>
      <c r="B43" s="247"/>
      <c r="C43" s="252"/>
      <c r="D43" s="252"/>
      <c r="E43" s="252"/>
      <c r="F43" s="248"/>
      <c r="G43" s="248"/>
      <c r="H43" s="248">
        <v>380</v>
      </c>
      <c r="I43" s="248"/>
      <c r="J43" s="268">
        <v>20684</v>
      </c>
      <c r="K43" s="269"/>
      <c r="L43" s="269"/>
      <c r="M43" s="270">
        <f t="shared" si="0"/>
        <v>0</v>
      </c>
      <c r="N43" s="268"/>
      <c r="O43" s="268"/>
      <c r="P43" s="271"/>
    </row>
    <row r="44" spans="1:16" ht="15.75" x14ac:dyDescent="0.25">
      <c r="A44" s="267" t="s">
        <v>228</v>
      </c>
      <c r="B44" s="247"/>
      <c r="C44" s="252"/>
      <c r="D44" s="252"/>
      <c r="E44" s="252"/>
      <c r="F44" s="248"/>
      <c r="G44" s="248"/>
      <c r="H44" s="248"/>
      <c r="I44" s="248"/>
      <c r="J44" s="268"/>
      <c r="K44" s="269"/>
      <c r="L44" s="269"/>
      <c r="M44" s="270">
        <f t="shared" si="0"/>
        <v>0</v>
      </c>
      <c r="N44" s="268"/>
      <c r="O44" s="268"/>
      <c r="P44" s="271"/>
    </row>
    <row r="45" spans="1:16" ht="15.75" x14ac:dyDescent="0.25">
      <c r="A45" s="267" t="s">
        <v>229</v>
      </c>
      <c r="B45" s="247">
        <v>22939</v>
      </c>
      <c r="C45" s="252"/>
      <c r="D45" s="252">
        <v>151</v>
      </c>
      <c r="E45" s="252">
        <v>121</v>
      </c>
      <c r="F45" s="248">
        <v>28517</v>
      </c>
      <c r="G45" s="248">
        <v>6558</v>
      </c>
      <c r="H45" s="248"/>
      <c r="I45" s="248"/>
      <c r="J45" s="268">
        <f>31197-554</f>
        <v>30643</v>
      </c>
      <c r="K45" s="269"/>
      <c r="L45" s="269"/>
      <c r="M45" s="270">
        <f t="shared" si="0"/>
        <v>0</v>
      </c>
      <c r="N45" s="268"/>
      <c r="O45" s="268"/>
      <c r="P45" s="271">
        <v>3500</v>
      </c>
    </row>
    <row r="46" spans="1:16" ht="31.5" x14ac:dyDescent="0.25">
      <c r="A46" s="267" t="s">
        <v>230</v>
      </c>
      <c r="B46" s="247"/>
      <c r="C46" s="252"/>
      <c r="D46" s="252"/>
      <c r="E46" s="252"/>
      <c r="F46" s="248"/>
      <c r="G46" s="248"/>
      <c r="H46" s="248"/>
      <c r="I46" s="248"/>
      <c r="J46" s="268"/>
      <c r="K46" s="269"/>
      <c r="L46" s="269"/>
      <c r="M46" s="270">
        <f t="shared" si="0"/>
        <v>0</v>
      </c>
      <c r="N46" s="268"/>
      <c r="O46" s="268"/>
      <c r="P46" s="271"/>
    </row>
    <row r="47" spans="1:16" ht="31.5" x14ac:dyDescent="0.25">
      <c r="A47" s="267" t="s">
        <v>231</v>
      </c>
      <c r="B47" s="247"/>
      <c r="C47" s="252"/>
      <c r="D47" s="252"/>
      <c r="E47" s="252"/>
      <c r="F47" s="248"/>
      <c r="G47" s="248"/>
      <c r="H47" s="248"/>
      <c r="I47" s="248"/>
      <c r="J47" s="268"/>
      <c r="K47" s="269"/>
      <c r="L47" s="269"/>
      <c r="M47" s="270">
        <f t="shared" si="0"/>
        <v>0</v>
      </c>
      <c r="N47" s="268"/>
      <c r="O47" s="268"/>
      <c r="P47" s="271"/>
    </row>
    <row r="48" spans="1:16" ht="15.75" x14ac:dyDescent="0.25">
      <c r="A48" s="267" t="s">
        <v>232</v>
      </c>
      <c r="B48" s="247"/>
      <c r="C48" s="252"/>
      <c r="D48" s="252"/>
      <c r="E48" s="252"/>
      <c r="F48" s="248"/>
      <c r="G48" s="248"/>
      <c r="H48" s="248"/>
      <c r="I48" s="248"/>
      <c r="J48" s="268"/>
      <c r="K48" s="269"/>
      <c r="L48" s="269"/>
      <c r="M48" s="270">
        <f t="shared" si="0"/>
        <v>0</v>
      </c>
      <c r="N48" s="268"/>
      <c r="O48" s="268"/>
      <c r="P48" s="271"/>
    </row>
    <row r="49" spans="1:16" ht="47.25" x14ac:dyDescent="0.25">
      <c r="A49" s="267" t="s">
        <v>233</v>
      </c>
      <c r="B49" s="247"/>
      <c r="C49" s="252"/>
      <c r="D49" s="252"/>
      <c r="E49" s="252"/>
      <c r="F49" s="248"/>
      <c r="G49" s="248"/>
      <c r="H49" s="248"/>
      <c r="I49" s="248"/>
      <c r="J49" s="268"/>
      <c r="K49" s="269"/>
      <c r="L49" s="269"/>
      <c r="M49" s="270">
        <f t="shared" si="0"/>
        <v>0</v>
      </c>
      <c r="N49" s="268"/>
      <c r="O49" s="268"/>
      <c r="P49" s="271"/>
    </row>
    <row r="50" spans="1:16" ht="15.75" x14ac:dyDescent="0.25">
      <c r="A50" s="267" t="s">
        <v>234</v>
      </c>
      <c r="B50" s="247"/>
      <c r="C50" s="252"/>
      <c r="D50" s="252"/>
      <c r="E50" s="252"/>
      <c r="F50" s="248"/>
      <c r="G50" s="248"/>
      <c r="H50" s="248"/>
      <c r="I50" s="248"/>
      <c r="J50" s="268"/>
      <c r="K50" s="269"/>
      <c r="L50" s="269"/>
      <c r="M50" s="270">
        <f t="shared" si="0"/>
        <v>0</v>
      </c>
      <c r="N50" s="268"/>
      <c r="O50" s="268"/>
      <c r="P50" s="271"/>
    </row>
    <row r="51" spans="1:16" ht="31.5" x14ac:dyDescent="0.25">
      <c r="A51" s="267" t="s">
        <v>235</v>
      </c>
      <c r="B51" s="247"/>
      <c r="C51" s="252"/>
      <c r="D51" s="252"/>
      <c r="E51" s="252"/>
      <c r="F51" s="248"/>
      <c r="G51" s="248"/>
      <c r="H51" s="248"/>
      <c r="I51" s="248"/>
      <c r="J51" s="268"/>
      <c r="K51" s="269"/>
      <c r="L51" s="269"/>
      <c r="M51" s="270">
        <f t="shared" si="0"/>
        <v>0</v>
      </c>
      <c r="N51" s="268"/>
      <c r="O51" s="268"/>
      <c r="P51" s="271"/>
    </row>
    <row r="52" spans="1:16" ht="15.75" x14ac:dyDescent="0.25">
      <c r="A52" s="267" t="s">
        <v>236</v>
      </c>
      <c r="B52" s="247"/>
      <c r="C52" s="252"/>
      <c r="D52" s="252"/>
      <c r="E52" s="252"/>
      <c r="F52" s="248"/>
      <c r="G52" s="248"/>
      <c r="H52" s="248"/>
      <c r="I52" s="248"/>
      <c r="J52" s="268"/>
      <c r="K52" s="269"/>
      <c r="L52" s="269"/>
      <c r="M52" s="270">
        <f t="shared" si="0"/>
        <v>0</v>
      </c>
      <c r="N52" s="268"/>
      <c r="O52" s="268"/>
      <c r="P52" s="271"/>
    </row>
    <row r="53" spans="1:16" ht="15.75" x14ac:dyDescent="0.25">
      <c r="A53" s="267" t="s">
        <v>237</v>
      </c>
      <c r="B53" s="247"/>
      <c r="C53" s="252"/>
      <c r="D53" s="252"/>
      <c r="E53" s="252"/>
      <c r="F53" s="248"/>
      <c r="G53" s="248"/>
      <c r="H53" s="248"/>
      <c r="I53" s="248"/>
      <c r="J53" s="268"/>
      <c r="K53" s="269"/>
      <c r="L53" s="269"/>
      <c r="M53" s="270">
        <f t="shared" si="0"/>
        <v>0</v>
      </c>
      <c r="N53" s="268"/>
      <c r="O53" s="268"/>
      <c r="P53" s="271"/>
    </row>
    <row r="54" spans="1:16" ht="15.75" x14ac:dyDescent="0.25">
      <c r="A54" s="267" t="s">
        <v>238</v>
      </c>
      <c r="B54" s="247"/>
      <c r="C54" s="252"/>
      <c r="D54" s="252"/>
      <c r="E54" s="252"/>
      <c r="F54" s="248"/>
      <c r="G54" s="248"/>
      <c r="H54" s="248"/>
      <c r="I54" s="248"/>
      <c r="J54" s="268"/>
      <c r="K54" s="269"/>
      <c r="L54" s="269"/>
      <c r="M54" s="270">
        <f t="shared" si="0"/>
        <v>0</v>
      </c>
      <c r="N54" s="268"/>
      <c r="O54" s="268"/>
      <c r="P54" s="271"/>
    </row>
    <row r="55" spans="1:16" ht="31.5" x14ac:dyDescent="0.25">
      <c r="A55" s="267" t="s">
        <v>239</v>
      </c>
      <c r="B55" s="247"/>
      <c r="C55" s="252"/>
      <c r="D55" s="252"/>
      <c r="E55" s="252"/>
      <c r="F55" s="248"/>
      <c r="G55" s="248"/>
      <c r="H55" s="248"/>
      <c r="I55" s="248"/>
      <c r="J55" s="268"/>
      <c r="K55" s="269"/>
      <c r="L55" s="269"/>
      <c r="M55" s="270">
        <f t="shared" si="0"/>
        <v>0</v>
      </c>
      <c r="N55" s="268"/>
      <c r="O55" s="268"/>
      <c r="P55" s="271"/>
    </row>
    <row r="56" spans="1:16" ht="15.75" x14ac:dyDescent="0.25">
      <c r="A56" s="267" t="s">
        <v>240</v>
      </c>
      <c r="B56" s="247"/>
      <c r="C56" s="252"/>
      <c r="D56" s="252"/>
      <c r="E56" s="252"/>
      <c r="F56" s="248"/>
      <c r="G56" s="248"/>
      <c r="H56" s="248"/>
      <c r="I56" s="248"/>
      <c r="J56" s="268"/>
      <c r="K56" s="269"/>
      <c r="L56" s="269"/>
      <c r="M56" s="270">
        <f t="shared" si="0"/>
        <v>0</v>
      </c>
      <c r="N56" s="268"/>
      <c r="O56" s="268"/>
      <c r="P56" s="271"/>
    </row>
    <row r="57" spans="1:16" ht="15.75" x14ac:dyDescent="0.25">
      <c r="A57" s="267" t="s">
        <v>241</v>
      </c>
      <c r="B57" s="247"/>
      <c r="C57" s="252"/>
      <c r="D57" s="252"/>
      <c r="E57" s="252"/>
      <c r="F57" s="248"/>
      <c r="G57" s="248"/>
      <c r="H57" s="248"/>
      <c r="I57" s="248"/>
      <c r="J57" s="268"/>
      <c r="K57" s="269"/>
      <c r="L57" s="269"/>
      <c r="M57" s="270">
        <f t="shared" si="0"/>
        <v>0</v>
      </c>
      <c r="N57" s="268"/>
      <c r="O57" s="268"/>
      <c r="P57" s="271"/>
    </row>
    <row r="58" spans="1:16" ht="15.75" x14ac:dyDescent="0.25">
      <c r="A58" s="267" t="s">
        <v>242</v>
      </c>
      <c r="B58" s="247"/>
      <c r="C58" s="252"/>
      <c r="D58" s="252"/>
      <c r="E58" s="252"/>
      <c r="F58" s="248"/>
      <c r="G58" s="248"/>
      <c r="H58" s="248"/>
      <c r="I58" s="248"/>
      <c r="J58" s="268"/>
      <c r="K58" s="269"/>
      <c r="L58" s="269"/>
      <c r="M58" s="270">
        <f t="shared" si="0"/>
        <v>0</v>
      </c>
      <c r="N58" s="268"/>
      <c r="O58" s="268"/>
      <c r="P58" s="271"/>
    </row>
    <row r="59" spans="1:16" ht="15.75" x14ac:dyDescent="0.25">
      <c r="A59" s="267" t="s">
        <v>243</v>
      </c>
      <c r="B59" s="247"/>
      <c r="C59" s="252"/>
      <c r="D59" s="252"/>
      <c r="E59" s="252"/>
      <c r="F59" s="248"/>
      <c r="G59" s="248"/>
      <c r="H59" s="248"/>
      <c r="I59" s="248"/>
      <c r="J59" s="268"/>
      <c r="K59" s="269"/>
      <c r="L59" s="269"/>
      <c r="M59" s="270">
        <f t="shared" si="0"/>
        <v>0</v>
      </c>
      <c r="N59" s="268"/>
      <c r="O59" s="268"/>
      <c r="P59" s="271"/>
    </row>
    <row r="60" spans="1:16" ht="31.5" x14ac:dyDescent="0.25">
      <c r="A60" s="267" t="s">
        <v>244</v>
      </c>
      <c r="B60" s="247"/>
      <c r="C60" s="252"/>
      <c r="D60" s="252"/>
      <c r="E60" s="252"/>
      <c r="F60" s="248"/>
      <c r="G60" s="248"/>
      <c r="H60" s="248"/>
      <c r="I60" s="248"/>
      <c r="J60" s="268"/>
      <c r="K60" s="269"/>
      <c r="L60" s="269"/>
      <c r="M60" s="270">
        <f t="shared" si="0"/>
        <v>0</v>
      </c>
      <c r="N60" s="268"/>
      <c r="O60" s="268"/>
      <c r="P60" s="271"/>
    </row>
    <row r="61" spans="1:16" ht="15.75" x14ac:dyDescent="0.25">
      <c r="A61" s="267" t="s">
        <v>245</v>
      </c>
      <c r="B61" s="247"/>
      <c r="C61" s="252"/>
      <c r="D61" s="252"/>
      <c r="E61" s="252"/>
      <c r="F61" s="248"/>
      <c r="G61" s="248"/>
      <c r="H61" s="248"/>
      <c r="I61" s="248"/>
      <c r="J61" s="268">
        <v>10471</v>
      </c>
      <c r="K61" s="269"/>
      <c r="L61" s="269"/>
      <c r="M61" s="270">
        <f t="shared" si="0"/>
        <v>0</v>
      </c>
      <c r="N61" s="268"/>
      <c r="O61" s="268"/>
      <c r="P61" s="271"/>
    </row>
    <row r="62" spans="1:16" ht="15.75" x14ac:dyDescent="0.25">
      <c r="A62" s="267" t="s">
        <v>246</v>
      </c>
      <c r="B62" s="247"/>
      <c r="C62" s="252">
        <v>1505</v>
      </c>
      <c r="D62" s="252"/>
      <c r="E62" s="252"/>
      <c r="F62" s="248"/>
      <c r="G62" s="248"/>
      <c r="H62" s="248">
        <f>12212+2516</f>
        <v>14728</v>
      </c>
      <c r="I62" s="248">
        <v>6450</v>
      </c>
      <c r="J62" s="268">
        <v>5227</v>
      </c>
      <c r="K62" s="269"/>
      <c r="L62" s="269"/>
      <c r="M62" s="270">
        <f t="shared" si="0"/>
        <v>0</v>
      </c>
      <c r="N62" s="268"/>
      <c r="O62" s="268"/>
      <c r="P62" s="271">
        <v>3000</v>
      </c>
    </row>
    <row r="63" spans="1:16" ht="31.5" x14ac:dyDescent="0.25">
      <c r="A63" s="267" t="s">
        <v>247</v>
      </c>
      <c r="B63" s="247"/>
      <c r="C63" s="252"/>
      <c r="D63" s="252"/>
      <c r="E63" s="252"/>
      <c r="F63" s="248"/>
      <c r="G63" s="248"/>
      <c r="H63" s="248"/>
      <c r="I63" s="248"/>
      <c r="J63" s="268"/>
      <c r="K63" s="269"/>
      <c r="L63" s="269"/>
      <c r="M63" s="270">
        <f t="shared" si="0"/>
        <v>0</v>
      </c>
      <c r="N63" s="268"/>
      <c r="O63" s="268"/>
      <c r="P63" s="271"/>
    </row>
    <row r="64" spans="1:16" ht="15.75" x14ac:dyDescent="0.25">
      <c r="A64" s="267" t="s">
        <v>248</v>
      </c>
      <c r="B64" s="247"/>
      <c r="C64" s="252"/>
      <c r="D64" s="252"/>
      <c r="E64" s="252"/>
      <c r="F64" s="248"/>
      <c r="G64" s="248"/>
      <c r="H64" s="248"/>
      <c r="I64" s="248"/>
      <c r="J64" s="268"/>
      <c r="K64" s="269"/>
      <c r="L64" s="269"/>
      <c r="M64" s="270">
        <f t="shared" si="0"/>
        <v>0</v>
      </c>
      <c r="N64" s="268"/>
      <c r="O64" s="268"/>
      <c r="P64" s="271"/>
    </row>
    <row r="65" spans="1:16" ht="15.75" x14ac:dyDescent="0.25">
      <c r="A65" s="267" t="s">
        <v>249</v>
      </c>
      <c r="B65" s="247"/>
      <c r="C65" s="252"/>
      <c r="D65" s="252"/>
      <c r="E65" s="252"/>
      <c r="F65" s="248"/>
      <c r="G65" s="248"/>
      <c r="H65" s="248"/>
      <c r="I65" s="248"/>
      <c r="J65" s="268">
        <v>12837</v>
      </c>
      <c r="K65" s="269"/>
      <c r="L65" s="269"/>
      <c r="M65" s="270">
        <f t="shared" si="0"/>
        <v>0</v>
      </c>
      <c r="N65" s="268"/>
      <c r="O65" s="268"/>
      <c r="P65" s="271"/>
    </row>
    <row r="66" spans="1:16" ht="31.5" x14ac:dyDescent="0.25">
      <c r="A66" s="267" t="s">
        <v>250</v>
      </c>
      <c r="B66" s="247"/>
      <c r="C66" s="252"/>
      <c r="D66" s="252"/>
      <c r="E66" s="252"/>
      <c r="F66" s="248"/>
      <c r="G66" s="248"/>
      <c r="H66" s="248"/>
      <c r="I66" s="248"/>
      <c r="J66" s="268"/>
      <c r="K66" s="269"/>
      <c r="L66" s="269"/>
      <c r="M66" s="270">
        <f t="shared" si="0"/>
        <v>0</v>
      </c>
      <c r="N66" s="268"/>
      <c r="O66" s="268"/>
      <c r="P66" s="271"/>
    </row>
    <row r="67" spans="1:16" ht="15.75" x14ac:dyDescent="0.25">
      <c r="A67" s="267" t="s">
        <v>251</v>
      </c>
      <c r="B67" s="247"/>
      <c r="C67" s="252"/>
      <c r="D67" s="252"/>
      <c r="E67" s="252"/>
      <c r="F67" s="248"/>
      <c r="G67" s="248"/>
      <c r="H67" s="248">
        <v>21</v>
      </c>
      <c r="I67" s="248"/>
      <c r="J67" s="268">
        <v>3378</v>
      </c>
      <c r="K67" s="269"/>
      <c r="L67" s="269"/>
      <c r="M67" s="270">
        <f t="shared" si="0"/>
        <v>0</v>
      </c>
      <c r="N67" s="268"/>
      <c r="O67" s="268"/>
      <c r="P67" s="271"/>
    </row>
    <row r="68" spans="1:16" ht="15.75" x14ac:dyDescent="0.25">
      <c r="A68" s="267" t="s">
        <v>252</v>
      </c>
      <c r="B68" s="247"/>
      <c r="C68" s="252"/>
      <c r="D68" s="252"/>
      <c r="E68" s="252"/>
      <c r="F68" s="248"/>
      <c r="G68" s="248"/>
      <c r="H68" s="248">
        <v>52</v>
      </c>
      <c r="I68" s="248"/>
      <c r="J68" s="268">
        <v>9601</v>
      </c>
      <c r="K68" s="269"/>
      <c r="L68" s="269"/>
      <c r="M68" s="270">
        <f t="shared" si="0"/>
        <v>0</v>
      </c>
      <c r="N68" s="268"/>
      <c r="O68" s="268"/>
      <c r="P68" s="271"/>
    </row>
    <row r="69" spans="1:16" ht="31.5" x14ac:dyDescent="0.25">
      <c r="A69" s="267" t="s">
        <v>253</v>
      </c>
      <c r="B69" s="247"/>
      <c r="C69" s="252"/>
      <c r="D69" s="252"/>
      <c r="E69" s="252"/>
      <c r="F69" s="248"/>
      <c r="G69" s="248"/>
      <c r="H69" s="248"/>
      <c r="I69" s="248"/>
      <c r="J69" s="268"/>
      <c r="K69" s="269"/>
      <c r="L69" s="269"/>
      <c r="M69" s="270">
        <f t="shared" si="0"/>
        <v>0</v>
      </c>
      <c r="N69" s="268"/>
      <c r="O69" s="268"/>
      <c r="P69" s="271"/>
    </row>
    <row r="70" spans="1:16" ht="15.75" x14ac:dyDescent="0.25">
      <c r="A70" s="267" t="s">
        <v>254</v>
      </c>
      <c r="B70" s="247"/>
      <c r="C70" s="252"/>
      <c r="D70" s="252"/>
      <c r="E70" s="252"/>
      <c r="F70" s="248"/>
      <c r="G70" s="248"/>
      <c r="H70" s="248">
        <v>764</v>
      </c>
      <c r="I70" s="248"/>
      <c r="J70" s="268">
        <v>300</v>
      </c>
      <c r="K70" s="269"/>
      <c r="L70" s="269"/>
      <c r="M70" s="270">
        <f t="shared" si="0"/>
        <v>0</v>
      </c>
      <c r="N70" s="268"/>
      <c r="O70" s="268"/>
      <c r="P70" s="271"/>
    </row>
    <row r="71" spans="1:16" ht="15.75" x14ac:dyDescent="0.25">
      <c r="A71" s="267" t="s">
        <v>255</v>
      </c>
      <c r="B71" s="247"/>
      <c r="C71" s="252"/>
      <c r="D71" s="252"/>
      <c r="E71" s="252"/>
      <c r="F71" s="248"/>
      <c r="G71" s="248"/>
      <c r="H71" s="248"/>
      <c r="I71" s="248"/>
      <c r="J71" s="268">
        <v>17531</v>
      </c>
      <c r="K71" s="269"/>
      <c r="L71" s="269"/>
      <c r="M71" s="270">
        <f t="shared" si="0"/>
        <v>0</v>
      </c>
      <c r="N71" s="268"/>
      <c r="O71" s="268"/>
      <c r="P71" s="271"/>
    </row>
    <row r="72" spans="1:16" ht="31.5" x14ac:dyDescent="0.25">
      <c r="A72" s="267" t="s">
        <v>256</v>
      </c>
      <c r="B72" s="247"/>
      <c r="C72" s="252">
        <v>1000</v>
      </c>
      <c r="D72" s="252"/>
      <c r="E72" s="252"/>
      <c r="F72" s="248"/>
      <c r="G72" s="248"/>
      <c r="H72" s="248">
        <f>800+277</f>
        <v>1077</v>
      </c>
      <c r="I72" s="248"/>
      <c r="J72" s="268"/>
      <c r="K72" s="269"/>
      <c r="L72" s="269"/>
      <c r="M72" s="270">
        <f t="shared" si="0"/>
        <v>0</v>
      </c>
      <c r="N72" s="268">
        <v>11722</v>
      </c>
      <c r="O72" s="268"/>
      <c r="P72" s="272"/>
    </row>
    <row r="73" spans="1:16" ht="32.25" thickBot="1" x14ac:dyDescent="0.3">
      <c r="A73" s="273" t="s">
        <v>257</v>
      </c>
      <c r="B73" s="274"/>
      <c r="C73" s="275"/>
      <c r="D73" s="275"/>
      <c r="E73" s="275"/>
      <c r="F73" s="276"/>
      <c r="G73" s="276"/>
      <c r="H73" s="276"/>
      <c r="I73" s="276"/>
      <c r="J73" s="277"/>
      <c r="K73" s="278"/>
      <c r="L73" s="278"/>
      <c r="M73" s="279">
        <f t="shared" si="0"/>
        <v>0</v>
      </c>
      <c r="N73" s="277"/>
      <c r="O73" s="277"/>
      <c r="P73" s="280"/>
    </row>
    <row r="74" spans="1:16" ht="32.25" thickBot="1" x14ac:dyDescent="0.3">
      <c r="A74" s="281" t="s">
        <v>108</v>
      </c>
      <c r="B74" s="282">
        <f>SUM(B11:B73)</f>
        <v>22939</v>
      </c>
      <c r="C74" s="283">
        <f t="shared" ref="C74:P74" si="1">SUM(C11:C73)</f>
        <v>2805</v>
      </c>
      <c r="D74" s="283">
        <f t="shared" si="1"/>
        <v>151</v>
      </c>
      <c r="E74" s="283">
        <f t="shared" si="1"/>
        <v>121</v>
      </c>
      <c r="F74" s="283">
        <f t="shared" si="1"/>
        <v>32297</v>
      </c>
      <c r="G74" s="283">
        <f t="shared" si="1"/>
        <v>7428</v>
      </c>
      <c r="H74" s="283">
        <f t="shared" si="1"/>
        <v>21178</v>
      </c>
      <c r="I74" s="283">
        <f t="shared" si="1"/>
        <v>6720</v>
      </c>
      <c r="J74" s="284">
        <f t="shared" si="1"/>
        <v>189102</v>
      </c>
      <c r="K74" s="285">
        <f t="shared" si="1"/>
        <v>0</v>
      </c>
      <c r="L74" s="286">
        <f t="shared" si="1"/>
        <v>0</v>
      </c>
      <c r="M74" s="287">
        <f t="shared" si="1"/>
        <v>0</v>
      </c>
      <c r="N74" s="283">
        <f t="shared" si="1"/>
        <v>11722</v>
      </c>
      <c r="O74" s="283">
        <f t="shared" si="1"/>
        <v>1082</v>
      </c>
      <c r="P74" s="288">
        <f t="shared" si="1"/>
        <v>7000</v>
      </c>
    </row>
  </sheetData>
  <mergeCells count="19">
    <mergeCell ref="B2:O2"/>
    <mergeCell ref="B3:O3"/>
    <mergeCell ref="A5:A10"/>
    <mergeCell ref="B5:C8"/>
    <mergeCell ref="D5:G8"/>
    <mergeCell ref="H5:P8"/>
    <mergeCell ref="B9:B10"/>
    <mergeCell ref="C9:C10"/>
    <mergeCell ref="D9:D10"/>
    <mergeCell ref="E9:E10"/>
    <mergeCell ref="N9:N10"/>
    <mergeCell ref="O9:O10"/>
    <mergeCell ref="P9:P10"/>
    <mergeCell ref="F9:F10"/>
    <mergeCell ref="G9:G10"/>
    <mergeCell ref="H9:H10"/>
    <mergeCell ref="I9:I10"/>
    <mergeCell ref="J9:J10"/>
    <mergeCell ref="K9:M9"/>
  </mergeCells>
  <pageMargins left="0.70866141732283472" right="0.70866141732283472" top="0.74803149606299213" bottom="0.74803149606299213" header="0.31496062992125984" footer="0.31496062992125984"/>
  <pageSetup paperSize="9" scale="65" fitToHeight="3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74"/>
  <sheetViews>
    <sheetView topLeftCell="A61" workbookViewId="0">
      <selection activeCell="H82" sqref="H82"/>
    </sheetView>
  </sheetViews>
  <sheetFormatPr defaultRowHeight="15" x14ac:dyDescent="0.25"/>
  <cols>
    <col min="1" max="1" width="31.85546875" customWidth="1"/>
    <col min="4" max="4" width="14.28515625" customWidth="1"/>
    <col min="5" max="5" width="11.28515625" customWidth="1"/>
    <col min="14" max="14" width="10.7109375" customWidth="1"/>
  </cols>
  <sheetData>
    <row r="2" spans="1:16" ht="18.75" x14ac:dyDescent="0.25">
      <c r="B2" s="424" t="s">
        <v>261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1:16" ht="18.75" x14ac:dyDescent="0.25">
      <c r="B3" s="425" t="s">
        <v>279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1:16" ht="19.5" thickBot="1" x14ac:dyDescent="0.3"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6" x14ac:dyDescent="0.25">
      <c r="A5" s="426" t="s">
        <v>263</v>
      </c>
      <c r="B5" s="429" t="s">
        <v>264</v>
      </c>
      <c r="C5" s="430"/>
      <c r="D5" s="412" t="s">
        <v>265</v>
      </c>
      <c r="E5" s="413"/>
      <c r="F5" s="413"/>
      <c r="G5" s="414"/>
      <c r="H5" s="430" t="s">
        <v>266</v>
      </c>
      <c r="I5" s="430"/>
      <c r="J5" s="430"/>
      <c r="K5" s="430"/>
      <c r="L5" s="430"/>
      <c r="M5" s="430"/>
      <c r="N5" s="430"/>
      <c r="O5" s="430"/>
      <c r="P5" s="432"/>
    </row>
    <row r="6" spans="1:16" x14ac:dyDescent="0.25">
      <c r="A6" s="427"/>
      <c r="B6" s="423"/>
      <c r="C6" s="431"/>
      <c r="D6" s="415"/>
      <c r="E6" s="416"/>
      <c r="F6" s="416"/>
      <c r="G6" s="417"/>
      <c r="H6" s="431"/>
      <c r="I6" s="431"/>
      <c r="J6" s="431"/>
      <c r="K6" s="431"/>
      <c r="L6" s="431"/>
      <c r="M6" s="431"/>
      <c r="N6" s="431"/>
      <c r="O6" s="431"/>
      <c r="P6" s="433"/>
    </row>
    <row r="7" spans="1:16" x14ac:dyDescent="0.25">
      <c r="A7" s="427"/>
      <c r="B7" s="423"/>
      <c r="C7" s="431"/>
      <c r="D7" s="415"/>
      <c r="E7" s="416"/>
      <c r="F7" s="416"/>
      <c r="G7" s="417"/>
      <c r="H7" s="431"/>
      <c r="I7" s="431"/>
      <c r="J7" s="431"/>
      <c r="K7" s="431"/>
      <c r="L7" s="431"/>
      <c r="M7" s="431"/>
      <c r="N7" s="431"/>
      <c r="O7" s="431"/>
      <c r="P7" s="433"/>
    </row>
    <row r="8" spans="1:16" x14ac:dyDescent="0.25">
      <c r="A8" s="427"/>
      <c r="B8" s="423"/>
      <c r="C8" s="431"/>
      <c r="D8" s="418"/>
      <c r="E8" s="419"/>
      <c r="F8" s="419"/>
      <c r="G8" s="420"/>
      <c r="H8" s="431"/>
      <c r="I8" s="431"/>
      <c r="J8" s="431"/>
      <c r="K8" s="431"/>
      <c r="L8" s="431"/>
      <c r="M8" s="431"/>
      <c r="N8" s="431"/>
      <c r="O8" s="431"/>
      <c r="P8" s="433"/>
    </row>
    <row r="9" spans="1:16" ht="39.75" customHeight="1" x14ac:dyDescent="0.25">
      <c r="A9" s="427"/>
      <c r="B9" s="434" t="s">
        <v>267</v>
      </c>
      <c r="C9" s="406" t="s">
        <v>268</v>
      </c>
      <c r="D9" s="406" t="s">
        <v>269</v>
      </c>
      <c r="E9" s="406" t="s">
        <v>270</v>
      </c>
      <c r="F9" s="406" t="s">
        <v>271</v>
      </c>
      <c r="G9" s="406" t="s">
        <v>193</v>
      </c>
      <c r="H9" s="406" t="s">
        <v>272</v>
      </c>
      <c r="I9" s="406" t="s">
        <v>273</v>
      </c>
      <c r="J9" s="406" t="s">
        <v>274</v>
      </c>
      <c r="K9" s="421" t="s">
        <v>275</v>
      </c>
      <c r="L9" s="422"/>
      <c r="M9" s="423"/>
      <c r="N9" s="406" t="s">
        <v>276</v>
      </c>
      <c r="O9" s="408" t="s">
        <v>277</v>
      </c>
      <c r="P9" s="410" t="s">
        <v>278</v>
      </c>
    </row>
    <row r="10" spans="1:16" ht="110.25" customHeight="1" thickBot="1" x14ac:dyDescent="0.3">
      <c r="A10" s="428"/>
      <c r="B10" s="435"/>
      <c r="C10" s="407"/>
      <c r="D10" s="407"/>
      <c r="E10" s="407"/>
      <c r="F10" s="407"/>
      <c r="G10" s="407"/>
      <c r="H10" s="407"/>
      <c r="I10" s="407"/>
      <c r="J10" s="407"/>
      <c r="K10" s="258" t="s">
        <v>14</v>
      </c>
      <c r="L10" s="258" t="s">
        <v>15</v>
      </c>
      <c r="M10" s="258" t="s">
        <v>13</v>
      </c>
      <c r="N10" s="407"/>
      <c r="O10" s="409"/>
      <c r="P10" s="411"/>
    </row>
    <row r="11" spans="1:16" ht="15.75" x14ac:dyDescent="0.25">
      <c r="A11" s="259" t="s">
        <v>195</v>
      </c>
      <c r="B11" s="289"/>
      <c r="C11" s="290"/>
      <c r="D11" s="290"/>
      <c r="E11" s="290"/>
      <c r="F11" s="289"/>
      <c r="G11" s="289"/>
      <c r="H11" s="289"/>
      <c r="I11" s="290"/>
      <c r="J11" s="291"/>
      <c r="K11" s="291"/>
      <c r="L11" s="291"/>
      <c r="M11" s="291">
        <f>K11+L11</f>
        <v>0</v>
      </c>
      <c r="N11" s="291"/>
      <c r="O11" s="291"/>
      <c r="P11" s="292"/>
    </row>
    <row r="12" spans="1:16" ht="15.75" x14ac:dyDescent="0.25">
      <c r="A12" s="267" t="s">
        <v>196</v>
      </c>
      <c r="B12" s="293"/>
      <c r="C12" s="294"/>
      <c r="D12" s="294"/>
      <c r="E12" s="294"/>
      <c r="F12" s="293"/>
      <c r="G12" s="293"/>
      <c r="H12" s="293"/>
      <c r="I12" s="294"/>
      <c r="J12" s="295"/>
      <c r="K12" s="295"/>
      <c r="L12" s="295"/>
      <c r="M12" s="295">
        <f t="shared" ref="M12:M73" si="0">K12+L12</f>
        <v>0</v>
      </c>
      <c r="N12" s="295"/>
      <c r="O12" s="295"/>
      <c r="P12" s="296"/>
    </row>
    <row r="13" spans="1:16" ht="15.75" x14ac:dyDescent="0.25">
      <c r="A13" s="267" t="s">
        <v>197</v>
      </c>
      <c r="B13" s="293"/>
      <c r="C13" s="294"/>
      <c r="D13" s="294"/>
      <c r="E13" s="294"/>
      <c r="F13" s="293"/>
      <c r="G13" s="293"/>
      <c r="H13" s="293"/>
      <c r="I13" s="294"/>
      <c r="J13" s="295"/>
      <c r="K13" s="295"/>
      <c r="L13" s="295"/>
      <c r="M13" s="295">
        <f t="shared" si="0"/>
        <v>0</v>
      </c>
      <c r="N13" s="295"/>
      <c r="O13" s="295"/>
      <c r="P13" s="296"/>
    </row>
    <row r="14" spans="1:16" ht="15.75" x14ac:dyDescent="0.25">
      <c r="A14" s="267" t="s">
        <v>198</v>
      </c>
      <c r="B14" s="293"/>
      <c r="C14" s="294"/>
      <c r="D14" s="294"/>
      <c r="E14" s="294"/>
      <c r="F14" s="293"/>
      <c r="G14" s="293"/>
      <c r="H14" s="293"/>
      <c r="I14" s="294"/>
      <c r="J14" s="295"/>
      <c r="K14" s="295"/>
      <c r="L14" s="295"/>
      <c r="M14" s="295">
        <f t="shared" si="0"/>
        <v>0</v>
      </c>
      <c r="N14" s="295"/>
      <c r="O14" s="295"/>
      <c r="P14" s="296"/>
    </row>
    <row r="15" spans="1:16" ht="15.75" x14ac:dyDescent="0.25">
      <c r="A15" s="267" t="s">
        <v>199</v>
      </c>
      <c r="B15" s="293"/>
      <c r="C15" s="294"/>
      <c r="D15" s="294"/>
      <c r="E15" s="294"/>
      <c r="F15" s="293"/>
      <c r="G15" s="293"/>
      <c r="H15" s="293"/>
      <c r="I15" s="294"/>
      <c r="J15" s="295"/>
      <c r="K15" s="295"/>
      <c r="L15" s="295"/>
      <c r="M15" s="295">
        <f t="shared" si="0"/>
        <v>0</v>
      </c>
      <c r="N15" s="295"/>
      <c r="O15" s="295"/>
      <c r="P15" s="296"/>
    </row>
    <row r="16" spans="1:16" ht="15.75" x14ac:dyDescent="0.25">
      <c r="A16" s="267" t="s">
        <v>200</v>
      </c>
      <c r="B16" s="293"/>
      <c r="C16" s="294"/>
      <c r="D16" s="294"/>
      <c r="E16" s="294"/>
      <c r="F16" s="293"/>
      <c r="G16" s="293"/>
      <c r="H16" s="293"/>
      <c r="I16" s="294"/>
      <c r="J16" s="295"/>
      <c r="K16" s="295"/>
      <c r="L16" s="295"/>
      <c r="M16" s="295">
        <f t="shared" si="0"/>
        <v>0</v>
      </c>
      <c r="N16" s="295"/>
      <c r="O16" s="295"/>
      <c r="P16" s="296"/>
    </row>
    <row r="17" spans="1:16" ht="15.75" x14ac:dyDescent="0.25">
      <c r="A17" s="267" t="s">
        <v>201</v>
      </c>
      <c r="B17" s="293"/>
      <c r="C17" s="294"/>
      <c r="D17" s="294"/>
      <c r="E17" s="294"/>
      <c r="F17" s="293"/>
      <c r="G17" s="293"/>
      <c r="H17" s="293"/>
      <c r="I17" s="294"/>
      <c r="J17" s="295"/>
      <c r="K17" s="295"/>
      <c r="L17" s="295"/>
      <c r="M17" s="295">
        <f t="shared" si="0"/>
        <v>0</v>
      </c>
      <c r="N17" s="295"/>
      <c r="O17" s="295"/>
      <c r="P17" s="296"/>
    </row>
    <row r="18" spans="1:16" ht="15.75" x14ac:dyDescent="0.25">
      <c r="A18" s="267" t="s">
        <v>202</v>
      </c>
      <c r="B18" s="293"/>
      <c r="C18" s="294"/>
      <c r="D18" s="294"/>
      <c r="E18" s="294"/>
      <c r="F18" s="293"/>
      <c r="G18" s="293"/>
      <c r="H18" s="293"/>
      <c r="I18" s="294"/>
      <c r="J18" s="295"/>
      <c r="K18" s="295"/>
      <c r="L18" s="295"/>
      <c r="M18" s="295">
        <f t="shared" si="0"/>
        <v>0</v>
      </c>
      <c r="N18" s="295"/>
      <c r="O18" s="295"/>
      <c r="P18" s="296"/>
    </row>
    <row r="19" spans="1:16" ht="15.75" x14ac:dyDescent="0.25">
      <c r="A19" s="267" t="s">
        <v>203</v>
      </c>
      <c r="B19" s="293"/>
      <c r="C19" s="294"/>
      <c r="D19" s="294"/>
      <c r="E19" s="294"/>
      <c r="F19" s="293"/>
      <c r="G19" s="293"/>
      <c r="H19" s="293"/>
      <c r="I19" s="294"/>
      <c r="J19" s="295"/>
      <c r="K19" s="295"/>
      <c r="L19" s="295"/>
      <c r="M19" s="295">
        <f t="shared" si="0"/>
        <v>0</v>
      </c>
      <c r="N19" s="295"/>
      <c r="O19" s="295"/>
      <c r="P19" s="296"/>
    </row>
    <row r="20" spans="1:16" ht="15.75" x14ac:dyDescent="0.25">
      <c r="A20" s="267" t="s">
        <v>204</v>
      </c>
      <c r="B20" s="293"/>
      <c r="C20" s="294"/>
      <c r="D20" s="294"/>
      <c r="E20" s="294"/>
      <c r="F20" s="293"/>
      <c r="G20" s="293"/>
      <c r="H20" s="293"/>
      <c r="I20" s="294"/>
      <c r="J20" s="295"/>
      <c r="K20" s="295"/>
      <c r="L20" s="295"/>
      <c r="M20" s="295">
        <f t="shared" si="0"/>
        <v>0</v>
      </c>
      <c r="N20" s="295"/>
      <c r="O20" s="295"/>
      <c r="P20" s="296"/>
    </row>
    <row r="21" spans="1:16" ht="15.75" x14ac:dyDescent="0.25">
      <c r="A21" s="267" t="s">
        <v>205</v>
      </c>
      <c r="B21" s="293"/>
      <c r="C21" s="294"/>
      <c r="D21" s="294"/>
      <c r="E21" s="294"/>
      <c r="F21" s="293"/>
      <c r="G21" s="293"/>
      <c r="H21" s="293"/>
      <c r="I21" s="294"/>
      <c r="J21" s="295"/>
      <c r="K21" s="295"/>
      <c r="L21" s="295"/>
      <c r="M21" s="295">
        <f t="shared" si="0"/>
        <v>0</v>
      </c>
      <c r="N21" s="295"/>
      <c r="O21" s="295"/>
      <c r="P21" s="296"/>
    </row>
    <row r="22" spans="1:16" ht="15.75" x14ac:dyDescent="0.25">
      <c r="A22" s="267" t="s">
        <v>206</v>
      </c>
      <c r="B22" s="293"/>
      <c r="C22" s="294"/>
      <c r="D22" s="294"/>
      <c r="E22" s="294"/>
      <c r="F22" s="293"/>
      <c r="G22" s="293"/>
      <c r="H22" s="293"/>
      <c r="I22" s="294"/>
      <c r="J22" s="295"/>
      <c r="K22" s="295"/>
      <c r="L22" s="295"/>
      <c r="M22" s="295">
        <f t="shared" si="0"/>
        <v>0</v>
      </c>
      <c r="N22" s="295"/>
      <c r="O22" s="295"/>
      <c r="P22" s="296"/>
    </row>
    <row r="23" spans="1:16" ht="15.75" x14ac:dyDescent="0.25">
      <c r="A23" s="267" t="s">
        <v>207</v>
      </c>
      <c r="B23" s="293"/>
      <c r="C23" s="294"/>
      <c r="D23" s="294"/>
      <c r="E23" s="294"/>
      <c r="F23" s="293"/>
      <c r="G23" s="293"/>
      <c r="H23" s="293"/>
      <c r="I23" s="294"/>
      <c r="J23" s="295"/>
      <c r="K23" s="295"/>
      <c r="L23" s="295"/>
      <c r="M23" s="295">
        <f t="shared" si="0"/>
        <v>0</v>
      </c>
      <c r="N23" s="295"/>
      <c r="O23" s="295"/>
      <c r="P23" s="296"/>
    </row>
    <row r="24" spans="1:16" ht="15.75" x14ac:dyDescent="0.25">
      <c r="A24" s="267" t="s">
        <v>208</v>
      </c>
      <c r="B24" s="293"/>
      <c r="C24" s="294"/>
      <c r="D24" s="294"/>
      <c r="E24" s="294"/>
      <c r="F24" s="293"/>
      <c r="G24" s="293"/>
      <c r="H24" s="293"/>
      <c r="I24" s="294"/>
      <c r="J24" s="295"/>
      <c r="K24" s="295"/>
      <c r="L24" s="295"/>
      <c r="M24" s="295">
        <f t="shared" si="0"/>
        <v>0</v>
      </c>
      <c r="N24" s="295"/>
      <c r="O24" s="295"/>
      <c r="P24" s="296"/>
    </row>
    <row r="25" spans="1:16" ht="15.75" x14ac:dyDescent="0.25">
      <c r="A25" s="267" t="s">
        <v>209</v>
      </c>
      <c r="B25" s="293"/>
      <c r="C25" s="294"/>
      <c r="D25" s="294"/>
      <c r="E25" s="294"/>
      <c r="F25" s="293"/>
      <c r="G25" s="293"/>
      <c r="H25" s="293"/>
      <c r="I25" s="294"/>
      <c r="J25" s="295"/>
      <c r="K25" s="295"/>
      <c r="L25" s="295"/>
      <c r="M25" s="295">
        <f t="shared" si="0"/>
        <v>0</v>
      </c>
      <c r="N25" s="295"/>
      <c r="O25" s="295"/>
      <c r="P25" s="296"/>
    </row>
    <row r="26" spans="1:16" ht="31.5" x14ac:dyDescent="0.25">
      <c r="A26" s="267" t="s">
        <v>210</v>
      </c>
      <c r="B26" s="293"/>
      <c r="C26" s="294"/>
      <c r="D26" s="294"/>
      <c r="E26" s="294"/>
      <c r="F26" s="293"/>
      <c r="G26" s="293"/>
      <c r="H26" s="293"/>
      <c r="I26" s="294"/>
      <c r="J26" s="295"/>
      <c r="K26" s="295"/>
      <c r="L26" s="295"/>
      <c r="M26" s="295">
        <f t="shared" si="0"/>
        <v>0</v>
      </c>
      <c r="N26" s="295"/>
      <c r="O26" s="295"/>
      <c r="P26" s="296"/>
    </row>
    <row r="27" spans="1:16" ht="15.75" x14ac:dyDescent="0.25">
      <c r="A27" s="267" t="s">
        <v>211</v>
      </c>
      <c r="B27" s="293"/>
      <c r="C27" s="294"/>
      <c r="D27" s="294"/>
      <c r="E27" s="294"/>
      <c r="F27" s="293"/>
      <c r="G27" s="293"/>
      <c r="H27" s="293"/>
      <c r="I27" s="294"/>
      <c r="J27" s="295"/>
      <c r="K27" s="295"/>
      <c r="L27" s="295"/>
      <c r="M27" s="295">
        <f t="shared" si="0"/>
        <v>0</v>
      </c>
      <c r="N27" s="295"/>
      <c r="O27" s="295"/>
      <c r="P27" s="296"/>
    </row>
    <row r="28" spans="1:16" ht="15.75" x14ac:dyDescent="0.25">
      <c r="A28" s="267" t="s">
        <v>212</v>
      </c>
      <c r="B28" s="293"/>
      <c r="C28" s="294"/>
      <c r="D28" s="294"/>
      <c r="E28" s="294"/>
      <c r="F28" s="293"/>
      <c r="G28" s="293"/>
      <c r="H28" s="293"/>
      <c r="I28" s="294"/>
      <c r="J28" s="295"/>
      <c r="K28" s="295"/>
      <c r="L28" s="295"/>
      <c r="M28" s="295">
        <f t="shared" si="0"/>
        <v>0</v>
      </c>
      <c r="N28" s="295"/>
      <c r="O28" s="295"/>
      <c r="P28" s="296"/>
    </row>
    <row r="29" spans="1:16" ht="31.5" x14ac:dyDescent="0.25">
      <c r="A29" s="267" t="s">
        <v>213</v>
      </c>
      <c r="B29" s="293"/>
      <c r="C29" s="294"/>
      <c r="D29" s="294"/>
      <c r="E29" s="294"/>
      <c r="F29" s="293"/>
      <c r="G29" s="293"/>
      <c r="H29" s="293"/>
      <c r="I29" s="294"/>
      <c r="J29" s="295"/>
      <c r="K29" s="295"/>
      <c r="L29" s="295"/>
      <c r="M29" s="295">
        <f t="shared" si="0"/>
        <v>0</v>
      </c>
      <c r="N29" s="295"/>
      <c r="O29" s="295"/>
      <c r="P29" s="296"/>
    </row>
    <row r="30" spans="1:16" ht="15.75" x14ac:dyDescent="0.25">
      <c r="A30" s="267" t="s">
        <v>214</v>
      </c>
      <c r="B30" s="293"/>
      <c r="C30" s="294"/>
      <c r="D30" s="294"/>
      <c r="E30" s="294"/>
      <c r="F30" s="293"/>
      <c r="G30" s="293"/>
      <c r="H30" s="293"/>
      <c r="I30" s="294"/>
      <c r="J30" s="295"/>
      <c r="K30" s="295"/>
      <c r="L30" s="295"/>
      <c r="M30" s="295">
        <f t="shared" si="0"/>
        <v>0</v>
      </c>
      <c r="N30" s="295"/>
      <c r="O30" s="295"/>
      <c r="P30" s="296"/>
    </row>
    <row r="31" spans="1:16" ht="31.5" x14ac:dyDescent="0.25">
      <c r="A31" s="267" t="s">
        <v>215</v>
      </c>
      <c r="B31" s="293"/>
      <c r="C31" s="294"/>
      <c r="D31" s="294"/>
      <c r="E31" s="294"/>
      <c r="F31" s="293"/>
      <c r="G31" s="293"/>
      <c r="H31" s="293"/>
      <c r="I31" s="294"/>
      <c r="J31" s="295"/>
      <c r="K31" s="295"/>
      <c r="L31" s="295"/>
      <c r="M31" s="295">
        <f t="shared" si="0"/>
        <v>0</v>
      </c>
      <c r="N31" s="295"/>
      <c r="O31" s="295"/>
      <c r="P31" s="296"/>
    </row>
    <row r="32" spans="1:16" ht="15.75" x14ac:dyDescent="0.25">
      <c r="A32" s="267" t="s">
        <v>216</v>
      </c>
      <c r="B32" s="293"/>
      <c r="C32" s="294"/>
      <c r="D32" s="294"/>
      <c r="E32" s="294"/>
      <c r="F32" s="293"/>
      <c r="G32" s="293"/>
      <c r="H32" s="293"/>
      <c r="I32" s="294"/>
      <c r="J32" s="295"/>
      <c r="K32" s="295"/>
      <c r="L32" s="295"/>
      <c r="M32" s="295">
        <f t="shared" si="0"/>
        <v>0</v>
      </c>
      <c r="N32" s="295"/>
      <c r="O32" s="295"/>
      <c r="P32" s="296"/>
    </row>
    <row r="33" spans="1:16" ht="15.75" x14ac:dyDescent="0.25">
      <c r="A33" s="267" t="s">
        <v>217</v>
      </c>
      <c r="B33" s="293"/>
      <c r="C33" s="294"/>
      <c r="D33" s="294"/>
      <c r="E33" s="294"/>
      <c r="F33" s="293"/>
      <c r="G33" s="293"/>
      <c r="H33" s="293"/>
      <c r="I33" s="294"/>
      <c r="J33" s="295"/>
      <c r="K33" s="295"/>
      <c r="L33" s="295"/>
      <c r="M33" s="295">
        <f t="shared" si="0"/>
        <v>0</v>
      </c>
      <c r="N33" s="295"/>
      <c r="O33" s="295"/>
      <c r="P33" s="296"/>
    </row>
    <row r="34" spans="1:16" ht="15.75" x14ac:dyDescent="0.25">
      <c r="A34" s="267" t="s">
        <v>218</v>
      </c>
      <c r="B34" s="293"/>
      <c r="C34" s="294"/>
      <c r="D34" s="294"/>
      <c r="E34" s="294"/>
      <c r="F34" s="293"/>
      <c r="G34" s="293"/>
      <c r="H34" s="293"/>
      <c r="I34" s="294"/>
      <c r="J34" s="295"/>
      <c r="K34" s="295"/>
      <c r="L34" s="295"/>
      <c r="M34" s="295">
        <f t="shared" si="0"/>
        <v>0</v>
      </c>
      <c r="N34" s="295"/>
      <c r="O34" s="295"/>
      <c r="P34" s="296"/>
    </row>
    <row r="35" spans="1:16" ht="15.75" x14ac:dyDescent="0.25">
      <c r="A35" s="267" t="s">
        <v>219</v>
      </c>
      <c r="B35" s="293"/>
      <c r="C35" s="294"/>
      <c r="D35" s="294"/>
      <c r="E35" s="294"/>
      <c r="F35" s="293"/>
      <c r="G35" s="293"/>
      <c r="H35" s="293"/>
      <c r="I35" s="294"/>
      <c r="J35" s="295"/>
      <c r="K35" s="295"/>
      <c r="L35" s="295"/>
      <c r="M35" s="295">
        <f t="shared" si="0"/>
        <v>0</v>
      </c>
      <c r="N35" s="295"/>
      <c r="O35" s="295"/>
      <c r="P35" s="296"/>
    </row>
    <row r="36" spans="1:16" ht="15.75" x14ac:dyDescent="0.25">
      <c r="A36" s="267" t="s">
        <v>220</v>
      </c>
      <c r="B36" s="293"/>
      <c r="C36" s="294"/>
      <c r="D36" s="294"/>
      <c r="E36" s="294"/>
      <c r="F36" s="293"/>
      <c r="G36" s="293"/>
      <c r="H36" s="293"/>
      <c r="I36" s="294"/>
      <c r="J36" s="295"/>
      <c r="K36" s="295"/>
      <c r="L36" s="295"/>
      <c r="M36" s="295">
        <f t="shared" si="0"/>
        <v>0</v>
      </c>
      <c r="N36" s="295"/>
      <c r="O36" s="295"/>
      <c r="P36" s="296"/>
    </row>
    <row r="37" spans="1:16" ht="15.75" x14ac:dyDescent="0.25">
      <c r="A37" s="267" t="s">
        <v>221</v>
      </c>
      <c r="B37" s="293"/>
      <c r="C37" s="294"/>
      <c r="D37" s="294"/>
      <c r="E37" s="294"/>
      <c r="F37" s="293"/>
      <c r="G37" s="293"/>
      <c r="H37" s="293"/>
      <c r="I37" s="294"/>
      <c r="J37" s="295"/>
      <c r="K37" s="295"/>
      <c r="L37" s="295"/>
      <c r="M37" s="295">
        <f t="shared" si="0"/>
        <v>0</v>
      </c>
      <c r="N37" s="295"/>
      <c r="O37" s="295"/>
      <c r="P37" s="296"/>
    </row>
    <row r="38" spans="1:16" ht="15.75" x14ac:dyDescent="0.25">
      <c r="A38" s="267" t="s">
        <v>222</v>
      </c>
      <c r="B38" s="293"/>
      <c r="C38" s="294"/>
      <c r="D38" s="294"/>
      <c r="E38" s="294"/>
      <c r="F38" s="293"/>
      <c r="G38" s="293"/>
      <c r="H38" s="293"/>
      <c r="I38" s="294"/>
      <c r="J38" s="295"/>
      <c r="K38" s="295"/>
      <c r="L38" s="295"/>
      <c r="M38" s="295">
        <f t="shared" si="0"/>
        <v>0</v>
      </c>
      <c r="N38" s="295"/>
      <c r="O38" s="295"/>
      <c r="P38" s="296"/>
    </row>
    <row r="39" spans="1:16" ht="31.5" x14ac:dyDescent="0.25">
      <c r="A39" s="267" t="s">
        <v>223</v>
      </c>
      <c r="B39" s="293"/>
      <c r="C39" s="294"/>
      <c r="D39" s="294"/>
      <c r="E39" s="294"/>
      <c r="F39" s="293"/>
      <c r="G39" s="293"/>
      <c r="H39" s="293"/>
      <c r="I39" s="294"/>
      <c r="J39" s="295"/>
      <c r="K39" s="295"/>
      <c r="L39" s="295"/>
      <c r="M39" s="295">
        <f t="shared" si="0"/>
        <v>0</v>
      </c>
      <c r="N39" s="295"/>
      <c r="O39" s="295"/>
      <c r="P39" s="296"/>
    </row>
    <row r="40" spans="1:16" ht="15.75" x14ac:dyDescent="0.25">
      <c r="A40" s="267" t="s">
        <v>224</v>
      </c>
      <c r="B40" s="293"/>
      <c r="C40" s="294"/>
      <c r="D40" s="294"/>
      <c r="E40" s="294"/>
      <c r="F40" s="293"/>
      <c r="G40" s="293"/>
      <c r="H40" s="293"/>
      <c r="I40" s="294"/>
      <c r="J40" s="295"/>
      <c r="K40" s="295"/>
      <c r="L40" s="295"/>
      <c r="M40" s="295">
        <f t="shared" si="0"/>
        <v>0</v>
      </c>
      <c r="N40" s="295"/>
      <c r="O40" s="295"/>
      <c r="P40" s="296"/>
    </row>
    <row r="41" spans="1:16" ht="15.75" x14ac:dyDescent="0.25">
      <c r="A41" s="267" t="s">
        <v>225</v>
      </c>
      <c r="B41" s="293"/>
      <c r="C41" s="294"/>
      <c r="D41" s="294"/>
      <c r="E41" s="294"/>
      <c r="F41" s="293"/>
      <c r="G41" s="293"/>
      <c r="H41" s="293"/>
      <c r="I41" s="294"/>
      <c r="J41" s="295"/>
      <c r="K41" s="295"/>
      <c r="L41" s="295"/>
      <c r="M41" s="295">
        <f t="shared" si="0"/>
        <v>0</v>
      </c>
      <c r="N41" s="295"/>
      <c r="O41" s="295"/>
      <c r="P41" s="296"/>
    </row>
    <row r="42" spans="1:16" ht="31.5" x14ac:dyDescent="0.25">
      <c r="A42" s="267" t="s">
        <v>226</v>
      </c>
      <c r="B42" s="293"/>
      <c r="C42" s="294"/>
      <c r="D42" s="294"/>
      <c r="E42" s="294"/>
      <c r="F42" s="293"/>
      <c r="G42" s="293"/>
      <c r="H42" s="293"/>
      <c r="I42" s="294"/>
      <c r="J42" s="295"/>
      <c r="K42" s="295"/>
      <c r="L42" s="295"/>
      <c r="M42" s="295">
        <f t="shared" si="0"/>
        <v>0</v>
      </c>
      <c r="N42" s="295"/>
      <c r="O42" s="295"/>
      <c r="P42" s="296"/>
    </row>
    <row r="43" spans="1:16" ht="15.75" x14ac:dyDescent="0.25">
      <c r="A43" s="267" t="s">
        <v>227</v>
      </c>
      <c r="B43" s="293"/>
      <c r="C43" s="294"/>
      <c r="D43" s="294"/>
      <c r="E43" s="294"/>
      <c r="F43" s="293"/>
      <c r="G43" s="293"/>
      <c r="H43" s="293"/>
      <c r="I43" s="294"/>
      <c r="J43" s="295">
        <v>2000</v>
      </c>
      <c r="K43" s="295"/>
      <c r="L43" s="295"/>
      <c r="M43" s="295">
        <f t="shared" si="0"/>
        <v>0</v>
      </c>
      <c r="N43" s="295"/>
      <c r="O43" s="295"/>
      <c r="P43" s="296"/>
    </row>
    <row r="44" spans="1:16" ht="15.75" x14ac:dyDescent="0.25">
      <c r="A44" s="267" t="s">
        <v>228</v>
      </c>
      <c r="B44" s="293"/>
      <c r="C44" s="294"/>
      <c r="D44" s="294"/>
      <c r="E44" s="294"/>
      <c r="F44" s="293"/>
      <c r="G44" s="293"/>
      <c r="H44" s="293"/>
      <c r="I44" s="294"/>
      <c r="J44" s="295"/>
      <c r="K44" s="295"/>
      <c r="L44" s="295"/>
      <c r="M44" s="295">
        <f t="shared" si="0"/>
        <v>0</v>
      </c>
      <c r="N44" s="295"/>
      <c r="O44" s="295"/>
      <c r="P44" s="296"/>
    </row>
    <row r="45" spans="1:16" ht="15.75" x14ac:dyDescent="0.25">
      <c r="A45" s="267" t="s">
        <v>229</v>
      </c>
      <c r="B45" s="293"/>
      <c r="C45" s="294"/>
      <c r="D45" s="294"/>
      <c r="E45" s="294"/>
      <c r="F45" s="293"/>
      <c r="G45" s="293"/>
      <c r="H45" s="293"/>
      <c r="I45" s="294"/>
      <c r="J45" s="295"/>
      <c r="K45" s="295"/>
      <c r="L45" s="295"/>
      <c r="M45" s="295">
        <f t="shared" si="0"/>
        <v>0</v>
      </c>
      <c r="N45" s="295"/>
      <c r="O45" s="295"/>
      <c r="P45" s="296"/>
    </row>
    <row r="46" spans="1:16" ht="15.75" x14ac:dyDescent="0.25">
      <c r="A46" s="267" t="s">
        <v>230</v>
      </c>
      <c r="B46" s="293"/>
      <c r="C46" s="294"/>
      <c r="D46" s="294"/>
      <c r="E46" s="294"/>
      <c r="F46" s="293"/>
      <c r="G46" s="293"/>
      <c r="H46" s="293"/>
      <c r="I46" s="294"/>
      <c r="J46" s="295"/>
      <c r="K46" s="295"/>
      <c r="L46" s="295"/>
      <c r="M46" s="295">
        <f t="shared" si="0"/>
        <v>0</v>
      </c>
      <c r="N46" s="295"/>
      <c r="O46" s="295"/>
      <c r="P46" s="296"/>
    </row>
    <row r="47" spans="1:16" ht="31.5" x14ac:dyDescent="0.25">
      <c r="A47" s="267" t="s">
        <v>231</v>
      </c>
      <c r="B47" s="293"/>
      <c r="C47" s="294"/>
      <c r="D47" s="294"/>
      <c r="E47" s="294"/>
      <c r="F47" s="293"/>
      <c r="G47" s="293"/>
      <c r="H47" s="293"/>
      <c r="I47" s="294"/>
      <c r="J47" s="295"/>
      <c r="K47" s="295"/>
      <c r="L47" s="295"/>
      <c r="M47" s="295">
        <f t="shared" si="0"/>
        <v>0</v>
      </c>
      <c r="N47" s="295"/>
      <c r="O47" s="295"/>
      <c r="P47" s="296"/>
    </row>
    <row r="48" spans="1:16" ht="15.75" x14ac:dyDescent="0.25">
      <c r="A48" s="267" t="s">
        <v>232</v>
      </c>
      <c r="B48" s="293"/>
      <c r="C48" s="294"/>
      <c r="D48" s="294"/>
      <c r="E48" s="294"/>
      <c r="F48" s="293"/>
      <c r="G48" s="293"/>
      <c r="H48" s="293"/>
      <c r="I48" s="294"/>
      <c r="J48" s="295"/>
      <c r="K48" s="295"/>
      <c r="L48" s="295"/>
      <c r="M48" s="295">
        <f t="shared" si="0"/>
        <v>0</v>
      </c>
      <c r="N48" s="295"/>
      <c r="O48" s="295"/>
      <c r="P48" s="296"/>
    </row>
    <row r="49" spans="1:16" ht="31.5" x14ac:dyDescent="0.25">
      <c r="A49" s="267" t="s">
        <v>233</v>
      </c>
      <c r="B49" s="293"/>
      <c r="C49" s="294"/>
      <c r="D49" s="294"/>
      <c r="E49" s="294"/>
      <c r="F49" s="293"/>
      <c r="G49" s="293"/>
      <c r="H49" s="293"/>
      <c r="I49" s="294"/>
      <c r="J49" s="295"/>
      <c r="K49" s="295"/>
      <c r="L49" s="295"/>
      <c r="M49" s="295">
        <f t="shared" si="0"/>
        <v>0</v>
      </c>
      <c r="N49" s="295"/>
      <c r="O49" s="295"/>
      <c r="P49" s="296"/>
    </row>
    <row r="50" spans="1:16" ht="15.75" x14ac:dyDescent="0.25">
      <c r="A50" s="267" t="s">
        <v>234</v>
      </c>
      <c r="B50" s="293"/>
      <c r="C50" s="294"/>
      <c r="D50" s="294"/>
      <c r="E50" s="294"/>
      <c r="F50" s="293"/>
      <c r="G50" s="293"/>
      <c r="H50" s="293"/>
      <c r="I50" s="294"/>
      <c r="J50" s="295"/>
      <c r="K50" s="295"/>
      <c r="L50" s="295"/>
      <c r="M50" s="295">
        <f t="shared" si="0"/>
        <v>0</v>
      </c>
      <c r="N50" s="295"/>
      <c r="O50" s="295"/>
      <c r="P50" s="296"/>
    </row>
    <row r="51" spans="1:16" ht="31.5" x14ac:dyDescent="0.25">
      <c r="A51" s="267" t="s">
        <v>235</v>
      </c>
      <c r="B51" s="293"/>
      <c r="C51" s="294"/>
      <c r="D51" s="294"/>
      <c r="E51" s="294"/>
      <c r="F51" s="293"/>
      <c r="G51" s="293"/>
      <c r="H51" s="293"/>
      <c r="I51" s="294"/>
      <c r="J51" s="295"/>
      <c r="K51" s="295"/>
      <c r="L51" s="295"/>
      <c r="M51" s="295">
        <f t="shared" si="0"/>
        <v>0</v>
      </c>
      <c r="N51" s="295"/>
      <c r="O51" s="295"/>
      <c r="P51" s="296"/>
    </row>
    <row r="52" spans="1:16" ht="15.75" x14ac:dyDescent="0.25">
      <c r="A52" s="267" t="s">
        <v>236</v>
      </c>
      <c r="B52" s="293"/>
      <c r="C52" s="294"/>
      <c r="D52" s="294"/>
      <c r="E52" s="294"/>
      <c r="F52" s="293"/>
      <c r="G52" s="293"/>
      <c r="H52" s="293"/>
      <c r="I52" s="294"/>
      <c r="J52" s="295"/>
      <c r="K52" s="295"/>
      <c r="L52" s="295"/>
      <c r="M52" s="295">
        <f t="shared" si="0"/>
        <v>0</v>
      </c>
      <c r="N52" s="295"/>
      <c r="O52" s="295"/>
      <c r="P52" s="296"/>
    </row>
    <row r="53" spans="1:16" ht="15.75" x14ac:dyDescent="0.25">
      <c r="A53" s="267" t="s">
        <v>237</v>
      </c>
      <c r="B53" s="293"/>
      <c r="C53" s="294"/>
      <c r="D53" s="294"/>
      <c r="E53" s="294"/>
      <c r="F53" s="293"/>
      <c r="G53" s="293"/>
      <c r="H53" s="293"/>
      <c r="I53" s="294"/>
      <c r="J53" s="295"/>
      <c r="K53" s="295"/>
      <c r="L53" s="295"/>
      <c r="M53" s="295">
        <f t="shared" si="0"/>
        <v>0</v>
      </c>
      <c r="N53" s="295"/>
      <c r="O53" s="295"/>
      <c r="P53" s="296"/>
    </row>
    <row r="54" spans="1:16" ht="15.75" x14ac:dyDescent="0.25">
      <c r="A54" s="267" t="s">
        <v>238</v>
      </c>
      <c r="B54" s="293"/>
      <c r="C54" s="294"/>
      <c r="D54" s="294"/>
      <c r="E54" s="294"/>
      <c r="F54" s="293"/>
      <c r="G54" s="293"/>
      <c r="H54" s="293"/>
      <c r="I54" s="294"/>
      <c r="J54" s="295"/>
      <c r="K54" s="295"/>
      <c r="L54" s="295"/>
      <c r="M54" s="295">
        <f t="shared" si="0"/>
        <v>0</v>
      </c>
      <c r="N54" s="295"/>
      <c r="O54" s="295"/>
      <c r="P54" s="296"/>
    </row>
    <row r="55" spans="1:16" ht="31.5" x14ac:dyDescent="0.25">
      <c r="A55" s="267" t="s">
        <v>239</v>
      </c>
      <c r="B55" s="293"/>
      <c r="C55" s="294"/>
      <c r="D55" s="294"/>
      <c r="E55" s="294"/>
      <c r="F55" s="293"/>
      <c r="G55" s="293"/>
      <c r="H55" s="293"/>
      <c r="I55" s="294"/>
      <c r="J55" s="295"/>
      <c r="K55" s="295"/>
      <c r="L55" s="295"/>
      <c r="M55" s="295">
        <f t="shared" si="0"/>
        <v>0</v>
      </c>
      <c r="N55" s="295"/>
      <c r="O55" s="295"/>
      <c r="P55" s="296"/>
    </row>
    <row r="56" spans="1:16" ht="15.75" x14ac:dyDescent="0.25">
      <c r="A56" s="267" t="s">
        <v>240</v>
      </c>
      <c r="B56" s="293"/>
      <c r="C56" s="294"/>
      <c r="D56" s="294"/>
      <c r="E56" s="294"/>
      <c r="F56" s="293"/>
      <c r="G56" s="293"/>
      <c r="H56" s="293"/>
      <c r="I56" s="294"/>
      <c r="J56" s="295"/>
      <c r="K56" s="295"/>
      <c r="L56" s="295"/>
      <c r="M56" s="295">
        <f t="shared" si="0"/>
        <v>0</v>
      </c>
      <c r="N56" s="295"/>
      <c r="O56" s="295"/>
      <c r="P56" s="296"/>
    </row>
    <row r="57" spans="1:16" ht="15.75" x14ac:dyDescent="0.25">
      <c r="A57" s="267" t="s">
        <v>241</v>
      </c>
      <c r="B57" s="293"/>
      <c r="C57" s="294"/>
      <c r="D57" s="294"/>
      <c r="E57" s="294"/>
      <c r="F57" s="293"/>
      <c r="G57" s="293"/>
      <c r="H57" s="293"/>
      <c r="I57" s="294"/>
      <c r="J57" s="295"/>
      <c r="K57" s="295"/>
      <c r="L57" s="295"/>
      <c r="M57" s="295">
        <f t="shared" si="0"/>
        <v>0</v>
      </c>
      <c r="N57" s="295"/>
      <c r="O57" s="295"/>
      <c r="P57" s="296"/>
    </row>
    <row r="58" spans="1:16" ht="15.75" x14ac:dyDescent="0.25">
      <c r="A58" s="267" t="s">
        <v>242</v>
      </c>
      <c r="B58" s="293"/>
      <c r="C58" s="294"/>
      <c r="D58" s="294"/>
      <c r="E58" s="294"/>
      <c r="F58" s="293"/>
      <c r="G58" s="293"/>
      <c r="H58" s="293"/>
      <c r="I58" s="294"/>
      <c r="J58" s="295"/>
      <c r="K58" s="295"/>
      <c r="L58" s="295"/>
      <c r="M58" s="295">
        <f t="shared" si="0"/>
        <v>0</v>
      </c>
      <c r="N58" s="295"/>
      <c r="O58" s="295"/>
      <c r="P58" s="296"/>
    </row>
    <row r="59" spans="1:16" ht="15.75" x14ac:dyDescent="0.25">
      <c r="A59" s="267" t="s">
        <v>243</v>
      </c>
      <c r="B59" s="293"/>
      <c r="C59" s="294"/>
      <c r="D59" s="294"/>
      <c r="E59" s="294"/>
      <c r="F59" s="293"/>
      <c r="G59" s="293"/>
      <c r="H59" s="293"/>
      <c r="I59" s="294"/>
      <c r="J59" s="295"/>
      <c r="K59" s="295"/>
      <c r="L59" s="295"/>
      <c r="M59" s="295">
        <f t="shared" si="0"/>
        <v>0</v>
      </c>
      <c r="N59" s="295"/>
      <c r="O59" s="295"/>
      <c r="P59" s="296"/>
    </row>
    <row r="60" spans="1:16" ht="31.5" x14ac:dyDescent="0.25">
      <c r="A60" s="267" t="s">
        <v>244</v>
      </c>
      <c r="B60" s="293"/>
      <c r="C60" s="294"/>
      <c r="D60" s="294"/>
      <c r="E60" s="294"/>
      <c r="F60" s="293"/>
      <c r="G60" s="293"/>
      <c r="H60" s="293"/>
      <c r="I60" s="294"/>
      <c r="J60" s="295"/>
      <c r="K60" s="295"/>
      <c r="L60" s="295"/>
      <c r="M60" s="295">
        <f t="shared" si="0"/>
        <v>0</v>
      </c>
      <c r="N60" s="295"/>
      <c r="O60" s="295"/>
      <c r="P60" s="296"/>
    </row>
    <row r="61" spans="1:16" ht="15.75" x14ac:dyDescent="0.25">
      <c r="A61" s="267" t="s">
        <v>245</v>
      </c>
      <c r="B61" s="293"/>
      <c r="C61" s="294"/>
      <c r="D61" s="294"/>
      <c r="E61" s="294"/>
      <c r="F61" s="293"/>
      <c r="G61" s="293"/>
      <c r="H61" s="293"/>
      <c r="I61" s="294"/>
      <c r="J61" s="295"/>
      <c r="K61" s="295"/>
      <c r="L61" s="295"/>
      <c r="M61" s="295">
        <f t="shared" si="0"/>
        <v>0</v>
      </c>
      <c r="N61" s="295"/>
      <c r="O61" s="295"/>
      <c r="P61" s="296"/>
    </row>
    <row r="62" spans="1:16" ht="15.75" x14ac:dyDescent="0.25">
      <c r="A62" s="267" t="s">
        <v>246</v>
      </c>
      <c r="B62" s="293"/>
      <c r="C62" s="294"/>
      <c r="D62" s="294"/>
      <c r="E62" s="294"/>
      <c r="F62" s="293"/>
      <c r="G62" s="293"/>
      <c r="H62" s="293"/>
      <c r="I62" s="294"/>
      <c r="J62" s="295"/>
      <c r="K62" s="295"/>
      <c r="L62" s="295"/>
      <c r="M62" s="295">
        <f t="shared" si="0"/>
        <v>0</v>
      </c>
      <c r="N62" s="295"/>
      <c r="O62" s="295"/>
      <c r="P62" s="296"/>
    </row>
    <row r="63" spans="1:16" ht="31.5" x14ac:dyDescent="0.25">
      <c r="A63" s="267" t="s">
        <v>247</v>
      </c>
      <c r="B63" s="293"/>
      <c r="C63" s="294"/>
      <c r="D63" s="294"/>
      <c r="E63" s="294"/>
      <c r="F63" s="293"/>
      <c r="G63" s="293"/>
      <c r="H63" s="293"/>
      <c r="I63" s="294"/>
      <c r="J63" s="295"/>
      <c r="K63" s="295"/>
      <c r="L63" s="295"/>
      <c r="M63" s="295">
        <f t="shared" si="0"/>
        <v>0</v>
      </c>
      <c r="N63" s="295"/>
      <c r="O63" s="295"/>
      <c r="P63" s="296"/>
    </row>
    <row r="64" spans="1:16" ht="15.75" x14ac:dyDescent="0.25">
      <c r="A64" s="267" t="s">
        <v>248</v>
      </c>
      <c r="B64" s="293"/>
      <c r="C64" s="294"/>
      <c r="D64" s="294"/>
      <c r="E64" s="294"/>
      <c r="F64" s="293"/>
      <c r="G64" s="293"/>
      <c r="H64" s="293"/>
      <c r="I64" s="294"/>
      <c r="J64" s="295"/>
      <c r="K64" s="295"/>
      <c r="L64" s="295"/>
      <c r="M64" s="295">
        <f t="shared" si="0"/>
        <v>0</v>
      </c>
      <c r="N64" s="295"/>
      <c r="O64" s="295"/>
      <c r="P64" s="296"/>
    </row>
    <row r="65" spans="1:16" ht="15.75" x14ac:dyDescent="0.25">
      <c r="A65" s="267" t="s">
        <v>249</v>
      </c>
      <c r="B65" s="293"/>
      <c r="C65" s="294"/>
      <c r="D65" s="294"/>
      <c r="E65" s="294"/>
      <c r="F65" s="293"/>
      <c r="G65" s="293"/>
      <c r="H65" s="293"/>
      <c r="I65" s="294"/>
      <c r="J65" s="295"/>
      <c r="K65" s="295"/>
      <c r="L65" s="295"/>
      <c r="M65" s="295">
        <f t="shared" si="0"/>
        <v>0</v>
      </c>
      <c r="N65" s="295"/>
      <c r="O65" s="295"/>
      <c r="P65" s="296"/>
    </row>
    <row r="66" spans="1:16" ht="31.5" x14ac:dyDescent="0.25">
      <c r="A66" s="267" t="s">
        <v>250</v>
      </c>
      <c r="B66" s="293"/>
      <c r="C66" s="294"/>
      <c r="D66" s="294"/>
      <c r="E66" s="294"/>
      <c r="F66" s="293"/>
      <c r="G66" s="293"/>
      <c r="H66" s="293"/>
      <c r="I66" s="294"/>
      <c r="J66" s="295"/>
      <c r="K66" s="295"/>
      <c r="L66" s="295"/>
      <c r="M66" s="295">
        <f t="shared" si="0"/>
        <v>0</v>
      </c>
      <c r="N66" s="295"/>
      <c r="O66" s="295"/>
      <c r="P66" s="296"/>
    </row>
    <row r="67" spans="1:16" ht="15.75" x14ac:dyDescent="0.25">
      <c r="A67" s="267" t="s">
        <v>251</v>
      </c>
      <c r="B67" s="293"/>
      <c r="C67" s="294"/>
      <c r="D67" s="294"/>
      <c r="E67" s="294"/>
      <c r="F67" s="293"/>
      <c r="G67" s="293"/>
      <c r="H67" s="293"/>
      <c r="I67" s="294"/>
      <c r="J67" s="295"/>
      <c r="K67" s="295"/>
      <c r="L67" s="295"/>
      <c r="M67" s="295">
        <f t="shared" si="0"/>
        <v>0</v>
      </c>
      <c r="N67" s="295"/>
      <c r="O67" s="295"/>
      <c r="P67" s="296"/>
    </row>
    <row r="68" spans="1:16" ht="15.75" x14ac:dyDescent="0.25">
      <c r="A68" s="267" t="s">
        <v>252</v>
      </c>
      <c r="B68" s="293"/>
      <c r="C68" s="294"/>
      <c r="D68" s="294"/>
      <c r="E68" s="294"/>
      <c r="F68" s="293"/>
      <c r="G68" s="293"/>
      <c r="H68" s="293"/>
      <c r="I68" s="294"/>
      <c r="J68" s="295"/>
      <c r="K68" s="295"/>
      <c r="L68" s="295"/>
      <c r="M68" s="295">
        <f t="shared" si="0"/>
        <v>0</v>
      </c>
      <c r="N68" s="295"/>
      <c r="O68" s="295"/>
      <c r="P68" s="296"/>
    </row>
    <row r="69" spans="1:16" ht="31.5" x14ac:dyDescent="0.25">
      <c r="A69" s="267" t="s">
        <v>253</v>
      </c>
      <c r="B69" s="293"/>
      <c r="C69" s="294"/>
      <c r="D69" s="294"/>
      <c r="E69" s="294"/>
      <c r="F69" s="293"/>
      <c r="G69" s="293"/>
      <c r="H69" s="293"/>
      <c r="I69" s="294"/>
      <c r="J69" s="295"/>
      <c r="K69" s="295"/>
      <c r="L69" s="295"/>
      <c r="M69" s="295">
        <f t="shared" si="0"/>
        <v>0</v>
      </c>
      <c r="N69" s="295"/>
      <c r="O69" s="295"/>
      <c r="P69" s="296"/>
    </row>
    <row r="70" spans="1:16" ht="15.75" x14ac:dyDescent="0.25">
      <c r="A70" s="267" t="s">
        <v>254</v>
      </c>
      <c r="B70" s="293"/>
      <c r="C70" s="294"/>
      <c r="D70" s="294"/>
      <c r="E70" s="294"/>
      <c r="F70" s="293"/>
      <c r="G70" s="293"/>
      <c r="H70" s="293"/>
      <c r="I70" s="294"/>
      <c r="J70" s="295"/>
      <c r="K70" s="295"/>
      <c r="L70" s="295"/>
      <c r="M70" s="295">
        <f t="shared" si="0"/>
        <v>0</v>
      </c>
      <c r="N70" s="295"/>
      <c r="O70" s="295"/>
      <c r="P70" s="296"/>
    </row>
    <row r="71" spans="1:16" ht="15.75" x14ac:dyDescent="0.25">
      <c r="A71" s="267" t="s">
        <v>255</v>
      </c>
      <c r="B71" s="293"/>
      <c r="C71" s="294"/>
      <c r="D71" s="294"/>
      <c r="E71" s="294"/>
      <c r="F71" s="293"/>
      <c r="G71" s="293"/>
      <c r="H71" s="293"/>
      <c r="I71" s="294"/>
      <c r="J71" s="295"/>
      <c r="K71" s="295"/>
      <c r="L71" s="295"/>
      <c r="M71" s="295">
        <f t="shared" si="0"/>
        <v>0</v>
      </c>
      <c r="N71" s="295"/>
      <c r="O71" s="295"/>
      <c r="P71" s="296"/>
    </row>
    <row r="72" spans="1:16" ht="31.5" x14ac:dyDescent="0.25">
      <c r="A72" s="267" t="s">
        <v>256</v>
      </c>
      <c r="B72" s="293"/>
      <c r="C72" s="294"/>
      <c r="D72" s="294"/>
      <c r="E72" s="294"/>
      <c r="F72" s="293"/>
      <c r="G72" s="293"/>
      <c r="H72" s="293"/>
      <c r="I72" s="294"/>
      <c r="J72" s="295"/>
      <c r="K72" s="295"/>
      <c r="L72" s="295"/>
      <c r="M72" s="295">
        <f t="shared" si="0"/>
        <v>0</v>
      </c>
      <c r="N72" s="295"/>
      <c r="O72" s="295"/>
      <c r="P72" s="296"/>
    </row>
    <row r="73" spans="1:16" ht="32.25" thickBot="1" x14ac:dyDescent="0.3">
      <c r="A73" s="273" t="s">
        <v>257</v>
      </c>
      <c r="B73" s="297"/>
      <c r="C73" s="298"/>
      <c r="D73" s="298"/>
      <c r="E73" s="298"/>
      <c r="F73" s="297"/>
      <c r="G73" s="297"/>
      <c r="H73" s="297"/>
      <c r="I73" s="298"/>
      <c r="J73" s="299"/>
      <c r="K73" s="299"/>
      <c r="L73" s="299"/>
      <c r="M73" s="299">
        <f t="shared" si="0"/>
        <v>0</v>
      </c>
      <c r="N73" s="299"/>
      <c r="O73" s="299"/>
      <c r="P73" s="300"/>
    </row>
    <row r="74" spans="1:16" ht="32.25" thickBot="1" x14ac:dyDescent="0.3">
      <c r="A74" s="281" t="s">
        <v>108</v>
      </c>
      <c r="B74" s="282">
        <f>SUM(B11:B73)</f>
        <v>0</v>
      </c>
      <c r="C74" s="283">
        <f t="shared" ref="C74:P74" si="1">SUM(C11:C73)</f>
        <v>0</v>
      </c>
      <c r="D74" s="283">
        <f t="shared" si="1"/>
        <v>0</v>
      </c>
      <c r="E74" s="283">
        <f t="shared" si="1"/>
        <v>0</v>
      </c>
      <c r="F74" s="283">
        <f t="shared" si="1"/>
        <v>0</v>
      </c>
      <c r="G74" s="283">
        <f t="shared" si="1"/>
        <v>0</v>
      </c>
      <c r="H74" s="283">
        <f t="shared" si="1"/>
        <v>0</v>
      </c>
      <c r="I74" s="283">
        <f t="shared" si="1"/>
        <v>0</v>
      </c>
      <c r="J74" s="284">
        <f t="shared" si="1"/>
        <v>2000</v>
      </c>
      <c r="K74" s="282">
        <f t="shared" si="1"/>
        <v>0</v>
      </c>
      <c r="L74" s="301">
        <f t="shared" si="1"/>
        <v>0</v>
      </c>
      <c r="M74" s="302">
        <f t="shared" si="1"/>
        <v>0</v>
      </c>
      <c r="N74" s="283">
        <f t="shared" si="1"/>
        <v>0</v>
      </c>
      <c r="O74" s="283">
        <f t="shared" si="1"/>
        <v>0</v>
      </c>
      <c r="P74" s="288">
        <f t="shared" si="1"/>
        <v>0</v>
      </c>
    </row>
  </sheetData>
  <mergeCells count="19">
    <mergeCell ref="B2:O2"/>
    <mergeCell ref="B3:O3"/>
    <mergeCell ref="A5:A10"/>
    <mergeCell ref="B5:C8"/>
    <mergeCell ref="D5:G8"/>
    <mergeCell ref="H5:P8"/>
    <mergeCell ref="B9:B10"/>
    <mergeCell ref="C9:C10"/>
    <mergeCell ref="D9:D10"/>
    <mergeCell ref="E9:E10"/>
    <mergeCell ref="N9:N10"/>
    <mergeCell ref="O9:O10"/>
    <mergeCell ref="P9:P10"/>
    <mergeCell ref="F9:F10"/>
    <mergeCell ref="G9:G10"/>
    <mergeCell ref="H9:H10"/>
    <mergeCell ref="I9:I10"/>
    <mergeCell ref="J9:J10"/>
    <mergeCell ref="K9:M9"/>
  </mergeCells>
  <pageMargins left="0.70866141732283472" right="0.70866141732283472" top="0.74803149606299213" bottom="0.74803149606299213" header="0.31496062992125984" footer="0.31496062992125984"/>
  <pageSetup paperSize="9" scale="65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51"/>
  <sheetViews>
    <sheetView zoomScale="60" zoomScaleNormal="60" zoomScaleSheetLayoutView="66" workbookViewId="0">
      <selection activeCell="N32" sqref="N32"/>
    </sheetView>
  </sheetViews>
  <sheetFormatPr defaultColWidth="8.85546875" defaultRowHeight="15" x14ac:dyDescent="0.25"/>
  <cols>
    <col min="1" max="1" width="35.42578125" style="69" customWidth="1"/>
    <col min="2" max="2" width="35.7109375" style="69" customWidth="1"/>
    <col min="3" max="3" width="15.28515625" style="69" customWidth="1"/>
    <col min="4" max="4" width="16.28515625" style="69" customWidth="1"/>
    <col min="5" max="5" width="15.140625" style="69" customWidth="1"/>
    <col min="6" max="6" width="17.7109375" style="107" customWidth="1"/>
    <col min="7" max="7" width="15.42578125" style="107" customWidth="1"/>
    <col min="8" max="8" width="20.28515625" style="107" customWidth="1"/>
    <col min="9" max="9" width="15.28515625" style="69" customWidth="1"/>
    <col min="10" max="10" width="18.140625" style="69" customWidth="1"/>
    <col min="11" max="11" width="8.85546875" style="69"/>
    <col min="12" max="14" width="0" style="69" hidden="1" customWidth="1"/>
    <col min="15" max="231" width="8.85546875" style="69"/>
    <col min="232" max="232" width="37.28515625" style="69" customWidth="1"/>
    <col min="233" max="235" width="8.85546875" style="69"/>
    <col min="236" max="241" width="9.28515625" style="69" customWidth="1"/>
    <col min="242" max="16384" width="8.85546875" style="69"/>
  </cols>
  <sheetData>
    <row r="1" spans="1:14" ht="25.9" customHeight="1" x14ac:dyDescent="0.3">
      <c r="A1" s="368" t="s">
        <v>111</v>
      </c>
      <c r="B1" s="368"/>
      <c r="C1" s="368"/>
      <c r="D1" s="368"/>
      <c r="E1" s="368"/>
      <c r="F1" s="368"/>
      <c r="G1" s="368"/>
      <c r="H1" s="368"/>
    </row>
    <row r="2" spans="1:14" ht="15.75" customHeight="1" x14ac:dyDescent="0.3">
      <c r="A2" s="70"/>
      <c r="B2" s="71"/>
      <c r="C2" s="71"/>
      <c r="D2" s="71"/>
      <c r="E2" s="71"/>
      <c r="F2" s="71"/>
      <c r="G2" s="71"/>
      <c r="H2" s="71"/>
    </row>
    <row r="3" spans="1:14" ht="38.450000000000003" customHeight="1" thickBot="1" x14ac:dyDescent="0.3">
      <c r="A3" s="45"/>
      <c r="B3" s="369" t="s">
        <v>1</v>
      </c>
      <c r="C3" s="369"/>
      <c r="D3" s="369"/>
      <c r="E3" s="369"/>
      <c r="F3" s="369"/>
      <c r="G3" s="369"/>
      <c r="H3" s="369"/>
    </row>
    <row r="4" spans="1:14" ht="15.6" customHeight="1" x14ac:dyDescent="0.25">
      <c r="A4" s="370" t="s">
        <v>112</v>
      </c>
      <c r="B4" s="373" t="s">
        <v>113</v>
      </c>
      <c r="C4" s="376" t="s">
        <v>114</v>
      </c>
      <c r="D4" s="377"/>
      <c r="E4" s="380" t="s">
        <v>6</v>
      </c>
      <c r="F4" s="380"/>
      <c r="G4" s="380"/>
      <c r="H4" s="380"/>
      <c r="I4" s="380"/>
      <c r="J4" s="380"/>
      <c r="L4" s="362" t="s">
        <v>115</v>
      </c>
      <c r="M4" s="362"/>
      <c r="N4" s="362"/>
    </row>
    <row r="5" spans="1:14" ht="41.45" customHeight="1" x14ac:dyDescent="0.25">
      <c r="A5" s="371"/>
      <c r="B5" s="374"/>
      <c r="C5" s="378"/>
      <c r="D5" s="379"/>
      <c r="E5" s="363" t="s">
        <v>116</v>
      </c>
      <c r="F5" s="363"/>
      <c r="G5" s="363" t="s">
        <v>117</v>
      </c>
      <c r="H5" s="363"/>
      <c r="I5" s="363" t="s">
        <v>118</v>
      </c>
      <c r="J5" s="363"/>
      <c r="L5" s="362"/>
      <c r="M5" s="362"/>
      <c r="N5" s="362"/>
    </row>
    <row r="6" spans="1:14" ht="84" customHeight="1" thickBot="1" x14ac:dyDescent="0.3">
      <c r="A6" s="372"/>
      <c r="B6" s="375"/>
      <c r="C6" s="72" t="s">
        <v>10</v>
      </c>
      <c r="D6" s="72" t="s">
        <v>119</v>
      </c>
      <c r="E6" s="72" t="s">
        <v>10</v>
      </c>
      <c r="F6" s="72" t="s">
        <v>119</v>
      </c>
      <c r="G6" s="72" t="s">
        <v>10</v>
      </c>
      <c r="H6" s="72" t="s">
        <v>119</v>
      </c>
      <c r="I6" s="72" t="s">
        <v>10</v>
      </c>
      <c r="J6" s="72" t="s">
        <v>119</v>
      </c>
      <c r="L6" s="73" t="s">
        <v>10</v>
      </c>
      <c r="M6" s="73" t="s">
        <v>11</v>
      </c>
      <c r="N6" s="73" t="s">
        <v>120</v>
      </c>
    </row>
    <row r="7" spans="1:14" ht="37.9" customHeight="1" x14ac:dyDescent="0.25">
      <c r="A7" s="364" t="s">
        <v>22</v>
      </c>
      <c r="B7" s="74" t="s">
        <v>121</v>
      </c>
      <c r="C7" s="75">
        <v>5215</v>
      </c>
      <c r="D7" s="75">
        <v>0</v>
      </c>
      <c r="E7" s="75">
        <v>0</v>
      </c>
      <c r="F7" s="75">
        <v>0</v>
      </c>
      <c r="G7" s="75">
        <v>4335</v>
      </c>
      <c r="H7" s="75">
        <v>0</v>
      </c>
      <c r="I7" s="75">
        <v>880</v>
      </c>
      <c r="J7" s="75">
        <v>0</v>
      </c>
      <c r="L7" s="76">
        <v>373</v>
      </c>
      <c r="M7" s="75">
        <v>373</v>
      </c>
      <c r="N7" s="75">
        <v>0</v>
      </c>
    </row>
    <row r="8" spans="1:14" ht="19.899999999999999" customHeight="1" x14ac:dyDescent="0.25">
      <c r="A8" s="365"/>
      <c r="B8" s="74" t="s">
        <v>122</v>
      </c>
      <c r="C8" s="75">
        <v>1437</v>
      </c>
      <c r="D8" s="75">
        <v>0</v>
      </c>
      <c r="E8" s="75">
        <v>0</v>
      </c>
      <c r="F8" s="75">
        <v>0</v>
      </c>
      <c r="G8" s="75">
        <v>1437</v>
      </c>
      <c r="H8" s="75">
        <v>0</v>
      </c>
      <c r="I8" s="75">
        <v>0</v>
      </c>
      <c r="J8" s="75">
        <v>0</v>
      </c>
      <c r="L8" s="76">
        <v>76</v>
      </c>
      <c r="M8" s="75">
        <v>76</v>
      </c>
      <c r="N8" s="75">
        <v>0</v>
      </c>
    </row>
    <row r="9" spans="1:14" ht="49.9" customHeight="1" x14ac:dyDescent="0.25">
      <c r="A9" s="366"/>
      <c r="B9" s="74" t="s">
        <v>123</v>
      </c>
      <c r="C9" s="75">
        <v>200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200</v>
      </c>
      <c r="J9" s="75">
        <v>0</v>
      </c>
      <c r="L9" s="76">
        <v>0</v>
      </c>
      <c r="M9" s="75">
        <v>0</v>
      </c>
      <c r="N9" s="75">
        <v>0</v>
      </c>
    </row>
    <row r="10" spans="1:14" ht="19.899999999999999" customHeight="1" x14ac:dyDescent="0.25">
      <c r="A10" s="77" t="s">
        <v>124</v>
      </c>
      <c r="B10" s="74" t="s">
        <v>125</v>
      </c>
      <c r="C10" s="75">
        <v>550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550</v>
      </c>
      <c r="J10" s="75">
        <v>0</v>
      </c>
      <c r="L10" s="76">
        <v>17</v>
      </c>
      <c r="M10" s="75">
        <v>17</v>
      </c>
      <c r="N10" s="75">
        <v>0</v>
      </c>
    </row>
    <row r="11" spans="1:14" ht="19.899999999999999" customHeight="1" x14ac:dyDescent="0.25">
      <c r="A11" s="77" t="s">
        <v>126</v>
      </c>
      <c r="B11" s="74" t="s">
        <v>127</v>
      </c>
      <c r="C11" s="75">
        <v>236</v>
      </c>
      <c r="D11" s="75">
        <v>88</v>
      </c>
      <c r="E11" s="75">
        <v>0</v>
      </c>
      <c r="F11" s="75">
        <v>0</v>
      </c>
      <c r="G11" s="75">
        <v>0</v>
      </c>
      <c r="H11" s="75">
        <v>0</v>
      </c>
      <c r="I11" s="75">
        <v>236</v>
      </c>
      <c r="J11" s="75">
        <v>88</v>
      </c>
      <c r="L11" s="76">
        <v>10</v>
      </c>
      <c r="M11" s="75">
        <v>10</v>
      </c>
      <c r="N11" s="75">
        <v>0</v>
      </c>
    </row>
    <row r="12" spans="1:14" ht="19.899999999999999" customHeight="1" x14ac:dyDescent="0.25">
      <c r="A12" s="77" t="s">
        <v>128</v>
      </c>
      <c r="B12" s="74" t="s">
        <v>129</v>
      </c>
      <c r="C12" s="75">
        <v>550</v>
      </c>
      <c r="D12" s="75">
        <v>0</v>
      </c>
      <c r="E12" s="75">
        <v>0</v>
      </c>
      <c r="F12" s="75">
        <v>0</v>
      </c>
      <c r="G12" s="75">
        <v>550</v>
      </c>
      <c r="H12" s="75">
        <v>0</v>
      </c>
      <c r="I12" s="75">
        <v>0</v>
      </c>
      <c r="J12" s="75">
        <v>0</v>
      </c>
      <c r="L12" s="76">
        <v>20</v>
      </c>
      <c r="M12" s="75">
        <v>20</v>
      </c>
      <c r="N12" s="75">
        <v>0</v>
      </c>
    </row>
    <row r="13" spans="1:14" ht="19.899999999999999" customHeight="1" x14ac:dyDescent="0.25">
      <c r="A13" s="78" t="s">
        <v>32</v>
      </c>
      <c r="B13" s="74" t="s">
        <v>33</v>
      </c>
      <c r="C13" s="75">
        <v>965</v>
      </c>
      <c r="D13" s="75">
        <v>0</v>
      </c>
      <c r="E13" s="75">
        <v>0</v>
      </c>
      <c r="F13" s="75">
        <v>0</v>
      </c>
      <c r="G13" s="75">
        <v>300</v>
      </c>
      <c r="H13" s="75">
        <v>0</v>
      </c>
      <c r="I13" s="75">
        <v>665</v>
      </c>
      <c r="J13" s="75">
        <v>0</v>
      </c>
      <c r="L13" s="76">
        <v>45</v>
      </c>
      <c r="M13" s="75">
        <v>45</v>
      </c>
      <c r="N13" s="75">
        <v>0</v>
      </c>
    </row>
    <row r="14" spans="1:14" ht="16.149999999999999" customHeight="1" x14ac:dyDescent="0.25">
      <c r="A14" s="77" t="s">
        <v>130</v>
      </c>
      <c r="B14" s="74" t="s">
        <v>131</v>
      </c>
      <c r="C14" s="75">
        <v>110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110</v>
      </c>
      <c r="J14" s="75">
        <v>0</v>
      </c>
      <c r="L14" s="76">
        <v>5</v>
      </c>
      <c r="M14" s="75">
        <v>0</v>
      </c>
      <c r="N14" s="75">
        <v>5</v>
      </c>
    </row>
    <row r="15" spans="1:14" ht="16.149999999999999" customHeight="1" x14ac:dyDescent="0.25">
      <c r="A15" s="77" t="s">
        <v>132</v>
      </c>
      <c r="B15" s="74" t="s">
        <v>133</v>
      </c>
      <c r="C15" s="75">
        <v>200</v>
      </c>
      <c r="D15" s="75">
        <v>200</v>
      </c>
      <c r="E15" s="75">
        <v>0</v>
      </c>
      <c r="F15" s="75">
        <v>0</v>
      </c>
      <c r="G15" s="75">
        <v>0</v>
      </c>
      <c r="H15" s="75">
        <v>0</v>
      </c>
      <c r="I15" s="75">
        <v>200</v>
      </c>
      <c r="J15" s="75">
        <v>200</v>
      </c>
      <c r="L15" s="76"/>
      <c r="M15" s="75"/>
      <c r="N15" s="75"/>
    </row>
    <row r="16" spans="1:14" ht="16.149999999999999" customHeight="1" x14ac:dyDescent="0.25">
      <c r="A16" s="77" t="s">
        <v>134</v>
      </c>
      <c r="B16" s="74" t="s">
        <v>135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L16" s="76"/>
      <c r="M16" s="75"/>
      <c r="N16" s="75"/>
    </row>
    <row r="17" spans="1:23" ht="19.899999999999999" customHeight="1" x14ac:dyDescent="0.25">
      <c r="A17" s="77" t="s">
        <v>136</v>
      </c>
      <c r="B17" s="74" t="s">
        <v>137</v>
      </c>
      <c r="C17" s="75">
        <v>751</v>
      </c>
      <c r="D17" s="75">
        <v>0</v>
      </c>
      <c r="E17" s="75">
        <v>0</v>
      </c>
      <c r="F17" s="75">
        <v>0</v>
      </c>
      <c r="G17" s="75">
        <v>0</v>
      </c>
      <c r="H17" s="75">
        <v>0</v>
      </c>
      <c r="I17" s="75">
        <v>751</v>
      </c>
      <c r="J17" s="75">
        <v>0</v>
      </c>
      <c r="L17" s="76">
        <v>20</v>
      </c>
      <c r="M17" s="75">
        <v>0</v>
      </c>
      <c r="N17" s="75">
        <v>20</v>
      </c>
    </row>
    <row r="18" spans="1:23" ht="19.899999999999999" customHeight="1" x14ac:dyDescent="0.25">
      <c r="A18" s="77" t="s">
        <v>138</v>
      </c>
      <c r="B18" s="74" t="s">
        <v>139</v>
      </c>
      <c r="C18" s="75">
        <v>132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132</v>
      </c>
      <c r="J18" s="75">
        <v>0</v>
      </c>
      <c r="L18" s="76">
        <v>5</v>
      </c>
      <c r="M18" s="75">
        <v>0</v>
      </c>
      <c r="N18" s="75">
        <v>5</v>
      </c>
    </row>
    <row r="19" spans="1:23" ht="19.899999999999999" customHeight="1" x14ac:dyDescent="0.25">
      <c r="A19" s="77" t="s">
        <v>49</v>
      </c>
      <c r="B19" s="74" t="s">
        <v>50</v>
      </c>
      <c r="C19" s="75">
        <v>720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720</v>
      </c>
      <c r="J19" s="75">
        <v>0</v>
      </c>
      <c r="L19" s="76">
        <v>10</v>
      </c>
      <c r="M19" s="75">
        <v>10</v>
      </c>
      <c r="N19" s="75">
        <v>0</v>
      </c>
    </row>
    <row r="20" spans="1:23" ht="19.899999999999999" customHeight="1" x14ac:dyDescent="0.25">
      <c r="A20" s="77" t="s">
        <v>140</v>
      </c>
      <c r="B20" s="74" t="s">
        <v>141</v>
      </c>
      <c r="C20" s="75">
        <v>1236</v>
      </c>
      <c r="D20" s="75">
        <v>0</v>
      </c>
      <c r="E20" s="75">
        <v>0</v>
      </c>
      <c r="F20" s="75">
        <v>0</v>
      </c>
      <c r="G20" s="75">
        <v>0</v>
      </c>
      <c r="H20" s="75">
        <v>0</v>
      </c>
      <c r="I20" s="75">
        <v>1236</v>
      </c>
      <c r="J20" s="75">
        <v>0</v>
      </c>
      <c r="L20" s="76">
        <v>49</v>
      </c>
      <c r="M20" s="75">
        <v>49</v>
      </c>
      <c r="N20" s="75">
        <v>0</v>
      </c>
    </row>
    <row r="21" spans="1:23" ht="19.899999999999999" customHeight="1" x14ac:dyDescent="0.25">
      <c r="A21" s="77" t="s">
        <v>142</v>
      </c>
      <c r="B21" s="74" t="s">
        <v>142</v>
      </c>
      <c r="C21" s="79">
        <v>4170</v>
      </c>
      <c r="D21" s="79">
        <v>0</v>
      </c>
      <c r="E21" s="79">
        <v>0</v>
      </c>
      <c r="F21" s="79">
        <v>0</v>
      </c>
      <c r="G21" s="79">
        <v>3930</v>
      </c>
      <c r="H21" s="80">
        <v>0</v>
      </c>
      <c r="I21" s="79">
        <v>240</v>
      </c>
      <c r="J21" s="79">
        <v>0</v>
      </c>
      <c r="L21" s="76">
        <v>285</v>
      </c>
      <c r="M21" s="81">
        <v>285</v>
      </c>
      <c r="N21" s="81">
        <v>0</v>
      </c>
    </row>
    <row r="22" spans="1:23" ht="19.899999999999999" customHeight="1" x14ac:dyDescent="0.25">
      <c r="A22" s="367" t="s">
        <v>143</v>
      </c>
      <c r="B22" s="82" t="s">
        <v>144</v>
      </c>
      <c r="C22" s="75">
        <v>640</v>
      </c>
      <c r="D22" s="75">
        <v>0</v>
      </c>
      <c r="E22" s="75">
        <v>0</v>
      </c>
      <c r="F22" s="75">
        <v>0</v>
      </c>
      <c r="G22" s="75">
        <v>400</v>
      </c>
      <c r="H22" s="75">
        <v>0</v>
      </c>
      <c r="I22" s="75">
        <v>240</v>
      </c>
      <c r="J22" s="75">
        <v>0</v>
      </c>
      <c r="L22" s="76">
        <v>15</v>
      </c>
      <c r="M22" s="75">
        <v>15</v>
      </c>
      <c r="N22" s="75">
        <v>0</v>
      </c>
    </row>
    <row r="23" spans="1:23" ht="29.45" customHeight="1" x14ac:dyDescent="0.25">
      <c r="A23" s="365"/>
      <c r="B23" s="83" t="s">
        <v>145</v>
      </c>
      <c r="C23" s="75">
        <v>1250</v>
      </c>
      <c r="D23" s="75">
        <v>0</v>
      </c>
      <c r="E23" s="75">
        <v>0</v>
      </c>
      <c r="F23" s="75">
        <v>0</v>
      </c>
      <c r="G23" s="75">
        <v>1250</v>
      </c>
      <c r="H23" s="75">
        <v>0</v>
      </c>
      <c r="I23" s="75">
        <v>0</v>
      </c>
      <c r="J23" s="75">
        <v>0</v>
      </c>
      <c r="L23" s="76">
        <v>110</v>
      </c>
      <c r="M23" s="75">
        <v>110</v>
      </c>
      <c r="N23" s="75">
        <v>0</v>
      </c>
    </row>
    <row r="24" spans="1:23" ht="32.450000000000003" customHeight="1" x14ac:dyDescent="0.25">
      <c r="A24" s="366"/>
      <c r="B24" s="83" t="s">
        <v>146</v>
      </c>
      <c r="C24" s="75">
        <v>2280</v>
      </c>
      <c r="D24" s="75">
        <v>0</v>
      </c>
      <c r="E24" s="75">
        <v>0</v>
      </c>
      <c r="F24" s="75">
        <v>0</v>
      </c>
      <c r="G24" s="75">
        <v>2280</v>
      </c>
      <c r="H24" s="75">
        <v>0</v>
      </c>
      <c r="I24" s="75">
        <v>0</v>
      </c>
      <c r="J24" s="75">
        <v>0</v>
      </c>
      <c r="L24" s="76">
        <v>160</v>
      </c>
      <c r="M24" s="75">
        <v>160</v>
      </c>
      <c r="N24" s="75">
        <v>0</v>
      </c>
    </row>
    <row r="25" spans="1:23" ht="34.15" customHeight="1" x14ac:dyDescent="0.25">
      <c r="A25" s="77" t="s">
        <v>147</v>
      </c>
      <c r="B25" s="83" t="s">
        <v>148</v>
      </c>
      <c r="C25" s="75">
        <v>5928</v>
      </c>
      <c r="D25" s="75">
        <v>0</v>
      </c>
      <c r="E25" s="75">
        <v>0</v>
      </c>
      <c r="F25" s="75">
        <v>0</v>
      </c>
      <c r="G25" s="75">
        <v>3793</v>
      </c>
      <c r="H25" s="75">
        <v>0</v>
      </c>
      <c r="I25" s="75">
        <v>2135</v>
      </c>
      <c r="J25" s="75">
        <v>0</v>
      </c>
      <c r="L25" s="76">
        <v>281</v>
      </c>
      <c r="M25" s="75">
        <v>281</v>
      </c>
      <c r="N25" s="75">
        <v>0</v>
      </c>
    </row>
    <row r="26" spans="1:23" ht="19.899999999999999" customHeight="1" x14ac:dyDescent="0.25">
      <c r="A26" s="78" t="s">
        <v>39</v>
      </c>
      <c r="B26" s="74" t="s">
        <v>72</v>
      </c>
      <c r="C26" s="75">
        <v>7973</v>
      </c>
      <c r="D26" s="75">
        <v>7973</v>
      </c>
      <c r="E26" s="75">
        <v>0</v>
      </c>
      <c r="F26" s="75">
        <v>0</v>
      </c>
      <c r="G26" s="75">
        <v>7959</v>
      </c>
      <c r="H26" s="75">
        <v>7959</v>
      </c>
      <c r="I26" s="75">
        <v>14</v>
      </c>
      <c r="J26" s="75">
        <v>14</v>
      </c>
      <c r="L26" s="76">
        <v>149</v>
      </c>
      <c r="M26" s="75">
        <v>146</v>
      </c>
      <c r="N26" s="75">
        <v>3</v>
      </c>
      <c r="R26" s="84"/>
      <c r="S26" s="84"/>
      <c r="T26" s="84"/>
      <c r="U26" s="84"/>
      <c r="V26" s="84"/>
      <c r="W26" s="84"/>
    </row>
    <row r="27" spans="1:23" ht="19.899999999999999" customHeight="1" x14ac:dyDescent="0.25">
      <c r="A27" s="77" t="s">
        <v>149</v>
      </c>
      <c r="B27" s="74" t="s">
        <v>74</v>
      </c>
      <c r="C27" s="75">
        <v>575</v>
      </c>
      <c r="D27" s="75">
        <v>0</v>
      </c>
      <c r="E27" s="75">
        <v>0</v>
      </c>
      <c r="F27" s="75">
        <v>0</v>
      </c>
      <c r="G27" s="75">
        <v>330</v>
      </c>
      <c r="H27" s="75">
        <v>0</v>
      </c>
      <c r="I27" s="75">
        <v>245</v>
      </c>
      <c r="J27" s="75">
        <v>0</v>
      </c>
      <c r="L27" s="76">
        <v>33</v>
      </c>
      <c r="M27" s="75">
        <v>33</v>
      </c>
      <c r="N27" s="75">
        <v>0</v>
      </c>
      <c r="R27" s="85"/>
      <c r="S27" s="84"/>
      <c r="T27" s="84"/>
      <c r="U27" s="84"/>
      <c r="V27" s="84"/>
      <c r="W27" s="84"/>
    </row>
    <row r="28" spans="1:23" ht="19.899999999999999" customHeight="1" x14ac:dyDescent="0.25">
      <c r="A28" s="77" t="s">
        <v>150</v>
      </c>
      <c r="B28" s="74" t="s">
        <v>151</v>
      </c>
      <c r="C28" s="75">
        <v>1187</v>
      </c>
      <c r="D28" s="75">
        <v>0</v>
      </c>
      <c r="E28" s="75">
        <v>0</v>
      </c>
      <c r="F28" s="75">
        <v>0</v>
      </c>
      <c r="G28" s="75">
        <v>260</v>
      </c>
      <c r="H28" s="75">
        <v>0</v>
      </c>
      <c r="I28" s="75">
        <v>927</v>
      </c>
      <c r="J28" s="75">
        <v>0</v>
      </c>
      <c r="L28" s="76">
        <v>48</v>
      </c>
      <c r="M28" s="75">
        <v>43</v>
      </c>
      <c r="N28" s="75">
        <v>5</v>
      </c>
      <c r="R28" s="84"/>
      <c r="S28" s="84"/>
      <c r="T28" s="84"/>
      <c r="U28" s="84"/>
      <c r="V28" s="84"/>
      <c r="W28" s="84"/>
    </row>
    <row r="29" spans="1:23" ht="19.899999999999999" customHeight="1" x14ac:dyDescent="0.25">
      <c r="A29" s="77" t="s">
        <v>152</v>
      </c>
      <c r="B29" s="74" t="s">
        <v>153</v>
      </c>
      <c r="C29" s="75">
        <v>3887</v>
      </c>
      <c r="D29" s="75">
        <v>0</v>
      </c>
      <c r="E29" s="75">
        <v>2687</v>
      </c>
      <c r="F29" s="75">
        <v>0</v>
      </c>
      <c r="G29" s="75">
        <v>0</v>
      </c>
      <c r="H29" s="75">
        <v>0</v>
      </c>
      <c r="I29" s="75">
        <v>1200</v>
      </c>
      <c r="J29" s="75">
        <v>0</v>
      </c>
      <c r="L29" s="76">
        <v>229</v>
      </c>
      <c r="M29" s="75">
        <v>0</v>
      </c>
      <c r="N29" s="75">
        <v>229</v>
      </c>
      <c r="R29" s="84"/>
      <c r="S29" s="84"/>
      <c r="T29" s="84"/>
      <c r="U29" s="86"/>
      <c r="V29" s="84"/>
      <c r="W29" s="84"/>
    </row>
    <row r="30" spans="1:23" ht="19.899999999999999" customHeight="1" x14ac:dyDescent="0.25">
      <c r="A30" s="77" t="s">
        <v>154</v>
      </c>
      <c r="B30" s="74" t="s">
        <v>155</v>
      </c>
      <c r="C30" s="75">
        <v>330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330</v>
      </c>
      <c r="J30" s="75">
        <v>0</v>
      </c>
      <c r="L30" s="76">
        <v>15</v>
      </c>
      <c r="M30" s="75">
        <v>15</v>
      </c>
      <c r="N30" s="75">
        <v>0</v>
      </c>
      <c r="R30" s="84"/>
      <c r="S30" s="84"/>
      <c r="T30" s="84"/>
      <c r="U30" s="84"/>
      <c r="V30" s="84"/>
      <c r="W30" s="84"/>
    </row>
    <row r="31" spans="1:23" ht="19.899999999999999" customHeight="1" x14ac:dyDescent="0.25">
      <c r="A31" s="87" t="s">
        <v>156</v>
      </c>
      <c r="B31" s="74" t="s">
        <v>157</v>
      </c>
      <c r="C31" s="75">
        <v>426</v>
      </c>
      <c r="D31" s="75">
        <v>426</v>
      </c>
      <c r="E31" s="75">
        <v>0</v>
      </c>
      <c r="F31" s="75">
        <v>0</v>
      </c>
      <c r="G31" s="75">
        <v>0</v>
      </c>
      <c r="H31" s="75">
        <v>0</v>
      </c>
      <c r="I31" s="75">
        <v>426</v>
      </c>
      <c r="J31" s="75">
        <v>426</v>
      </c>
      <c r="L31" s="76">
        <v>49</v>
      </c>
      <c r="M31" s="75">
        <v>49</v>
      </c>
      <c r="N31" s="75">
        <v>0</v>
      </c>
    </row>
    <row r="32" spans="1:23" ht="19.899999999999999" customHeight="1" x14ac:dyDescent="0.25">
      <c r="A32" s="77" t="s">
        <v>158</v>
      </c>
      <c r="B32" s="74" t="s">
        <v>159</v>
      </c>
      <c r="C32" s="75">
        <v>863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863</v>
      </c>
      <c r="J32" s="75">
        <v>0</v>
      </c>
      <c r="L32" s="76">
        <v>7</v>
      </c>
      <c r="M32" s="75">
        <v>7</v>
      </c>
      <c r="N32" s="75">
        <v>0</v>
      </c>
    </row>
    <row r="33" spans="1:22" ht="19.899999999999999" customHeight="1" x14ac:dyDescent="0.25">
      <c r="A33" s="88" t="s">
        <v>160</v>
      </c>
      <c r="B33" s="89" t="s">
        <v>161</v>
      </c>
      <c r="C33" s="75">
        <v>21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21</v>
      </c>
      <c r="J33" s="75">
        <v>0</v>
      </c>
      <c r="L33" s="76"/>
      <c r="M33" s="75"/>
      <c r="N33" s="75"/>
    </row>
    <row r="34" spans="1:22" ht="19.899999999999999" customHeight="1" x14ac:dyDescent="0.25">
      <c r="A34" s="77" t="s">
        <v>162</v>
      </c>
      <c r="B34" s="74" t="s">
        <v>163</v>
      </c>
      <c r="C34" s="90">
        <v>12420</v>
      </c>
      <c r="D34" s="75">
        <v>0</v>
      </c>
      <c r="E34" s="75">
        <v>10545</v>
      </c>
      <c r="F34" s="75">
        <v>0</v>
      </c>
      <c r="G34" s="75">
        <v>0</v>
      </c>
      <c r="H34" s="75">
        <v>0</v>
      </c>
      <c r="I34" s="75">
        <v>1875</v>
      </c>
      <c r="J34" s="75">
        <v>0</v>
      </c>
      <c r="L34" s="76">
        <v>577</v>
      </c>
      <c r="M34" s="75">
        <v>577</v>
      </c>
      <c r="N34" s="75">
        <v>0</v>
      </c>
    </row>
    <row r="35" spans="1:22" ht="19.899999999999999" customHeight="1" x14ac:dyDescent="0.25">
      <c r="A35" s="358" t="s">
        <v>164</v>
      </c>
      <c r="B35" s="74" t="s">
        <v>165</v>
      </c>
      <c r="C35" s="75">
        <v>159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159</v>
      </c>
      <c r="J35" s="75">
        <v>0</v>
      </c>
      <c r="L35" s="76">
        <v>20</v>
      </c>
      <c r="M35" s="75">
        <v>15</v>
      </c>
      <c r="N35" s="75">
        <v>5</v>
      </c>
    </row>
    <row r="36" spans="1:22" ht="19.899999999999999" customHeight="1" x14ac:dyDescent="0.3">
      <c r="A36" s="359"/>
      <c r="B36" s="74" t="s">
        <v>166</v>
      </c>
      <c r="C36" s="75">
        <v>80</v>
      </c>
      <c r="D36" s="75">
        <v>0</v>
      </c>
      <c r="E36" s="75">
        <v>0</v>
      </c>
      <c r="F36" s="75">
        <v>0</v>
      </c>
      <c r="G36" s="75">
        <v>50</v>
      </c>
      <c r="H36" s="75">
        <v>0</v>
      </c>
      <c r="I36" s="75">
        <v>30</v>
      </c>
      <c r="J36" s="75">
        <v>0</v>
      </c>
      <c r="L36" s="76">
        <v>0</v>
      </c>
      <c r="M36" s="75">
        <v>0</v>
      </c>
      <c r="N36" s="75">
        <v>0</v>
      </c>
      <c r="V36" s="91"/>
    </row>
    <row r="37" spans="1:22" ht="19.899999999999999" customHeight="1" x14ac:dyDescent="0.25">
      <c r="A37" s="87" t="s">
        <v>167</v>
      </c>
      <c r="B37" s="74" t="s">
        <v>168</v>
      </c>
      <c r="C37" s="75">
        <v>1100</v>
      </c>
      <c r="D37" s="75">
        <v>0</v>
      </c>
      <c r="E37" s="75">
        <v>0</v>
      </c>
      <c r="F37" s="75">
        <v>0</v>
      </c>
      <c r="G37" s="75">
        <v>1030</v>
      </c>
      <c r="H37" s="75">
        <v>0</v>
      </c>
      <c r="I37" s="75">
        <v>70</v>
      </c>
      <c r="J37" s="75">
        <v>0</v>
      </c>
      <c r="L37" s="76">
        <v>48</v>
      </c>
      <c r="M37" s="75">
        <v>48</v>
      </c>
      <c r="N37" s="75">
        <v>0</v>
      </c>
    </row>
    <row r="38" spans="1:22" ht="19.899999999999999" customHeight="1" x14ac:dyDescent="0.25">
      <c r="A38" s="87" t="s">
        <v>169</v>
      </c>
      <c r="B38" s="74" t="s">
        <v>96</v>
      </c>
      <c r="C38" s="75">
        <v>3688</v>
      </c>
      <c r="D38" s="75">
        <v>0</v>
      </c>
      <c r="E38" s="75">
        <v>0</v>
      </c>
      <c r="F38" s="75">
        <v>0</v>
      </c>
      <c r="G38" s="75">
        <v>1871</v>
      </c>
      <c r="H38" s="75">
        <v>0</v>
      </c>
      <c r="I38" s="75">
        <v>1817</v>
      </c>
      <c r="J38" s="75">
        <v>0</v>
      </c>
      <c r="L38" s="76">
        <v>150</v>
      </c>
      <c r="M38" s="75">
        <v>150</v>
      </c>
      <c r="N38" s="75">
        <v>0</v>
      </c>
    </row>
    <row r="39" spans="1:22" ht="19.899999999999999" customHeight="1" x14ac:dyDescent="0.25">
      <c r="A39" s="77" t="s">
        <v>170</v>
      </c>
      <c r="B39" s="74" t="s">
        <v>171</v>
      </c>
      <c r="C39" s="75">
        <v>330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330</v>
      </c>
      <c r="J39" s="75">
        <v>0</v>
      </c>
      <c r="L39" s="76">
        <v>15</v>
      </c>
      <c r="M39" s="75">
        <v>15</v>
      </c>
      <c r="N39" s="75">
        <v>0</v>
      </c>
    </row>
    <row r="40" spans="1:22" ht="19.899999999999999" customHeight="1" x14ac:dyDescent="0.25">
      <c r="A40" s="92" t="s">
        <v>172</v>
      </c>
      <c r="B40" s="93" t="s">
        <v>173</v>
      </c>
      <c r="C40" s="94">
        <v>3151</v>
      </c>
      <c r="D40" s="95">
        <v>0</v>
      </c>
      <c r="E40" s="95">
        <v>3151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L40" s="76">
        <v>0</v>
      </c>
      <c r="M40" s="96"/>
      <c r="N40" s="96"/>
    </row>
    <row r="41" spans="1:22" s="101" customFormat="1" ht="22.9" customHeight="1" x14ac:dyDescent="0.25">
      <c r="A41" s="360" t="s">
        <v>104</v>
      </c>
      <c r="B41" s="360"/>
      <c r="C41" s="97">
        <v>58590</v>
      </c>
      <c r="D41" s="98">
        <v>8687</v>
      </c>
      <c r="E41" s="98">
        <v>16383</v>
      </c>
      <c r="F41" s="98">
        <v>0</v>
      </c>
      <c r="G41" s="98">
        <v>25845</v>
      </c>
      <c r="H41" s="98">
        <v>7959</v>
      </c>
      <c r="I41" s="98">
        <v>16362</v>
      </c>
      <c r="J41" s="98">
        <v>728</v>
      </c>
      <c r="K41" s="69"/>
      <c r="L41" s="99">
        <v>2536</v>
      </c>
      <c r="M41" s="100">
        <v>2264</v>
      </c>
      <c r="N41" s="100">
        <v>272</v>
      </c>
    </row>
    <row r="42" spans="1:22" s="101" customFormat="1" ht="16.149999999999999" customHeight="1" x14ac:dyDescent="0.2">
      <c r="A42" s="360" t="s">
        <v>174</v>
      </c>
      <c r="B42" s="360"/>
      <c r="C42" s="98">
        <v>1567</v>
      </c>
      <c r="D42" s="98"/>
      <c r="E42" s="98"/>
      <c r="F42" s="98"/>
      <c r="G42" s="98"/>
      <c r="H42" s="98"/>
      <c r="I42" s="98"/>
      <c r="J42" s="98"/>
      <c r="L42" s="102"/>
      <c r="M42" s="103"/>
      <c r="N42" s="103"/>
    </row>
    <row r="43" spans="1:22" ht="16.899999999999999" customHeight="1" x14ac:dyDescent="0.25">
      <c r="A43" s="361" t="s">
        <v>106</v>
      </c>
      <c r="B43" s="361"/>
      <c r="C43" s="104">
        <v>60157</v>
      </c>
      <c r="D43" s="104">
        <v>8687</v>
      </c>
      <c r="E43" s="104">
        <v>16383</v>
      </c>
      <c r="F43" s="104">
        <v>0</v>
      </c>
      <c r="G43" s="104">
        <v>25845</v>
      </c>
      <c r="H43" s="104">
        <v>7959</v>
      </c>
      <c r="I43" s="104">
        <v>16362</v>
      </c>
      <c r="J43" s="104">
        <v>728</v>
      </c>
      <c r="L43" s="105">
        <v>2536</v>
      </c>
      <c r="M43" s="106">
        <v>2264</v>
      </c>
      <c r="N43" s="106">
        <v>272</v>
      </c>
    </row>
    <row r="45" spans="1:22" x14ac:dyDescent="0.25">
      <c r="L45" s="37"/>
      <c r="M45" s="37"/>
      <c r="N45" s="38"/>
      <c r="O45" s="23"/>
    </row>
    <row r="46" spans="1:22" x14ac:dyDescent="0.25">
      <c r="L46" s="37"/>
      <c r="M46" s="37"/>
      <c r="N46" s="38"/>
      <c r="O46" s="23"/>
    </row>
    <row r="47" spans="1:22" x14ac:dyDescent="0.25">
      <c r="L47" s="37"/>
      <c r="M47" s="37"/>
      <c r="N47" s="38"/>
      <c r="O47" s="23"/>
    </row>
    <row r="48" spans="1:22" x14ac:dyDescent="0.25">
      <c r="L48" s="37"/>
      <c r="M48" s="37"/>
      <c r="N48" s="38"/>
      <c r="O48" s="23"/>
    </row>
    <row r="49" spans="12:15" x14ac:dyDescent="0.25">
      <c r="L49" s="41"/>
      <c r="M49" s="41"/>
      <c r="N49" s="42"/>
      <c r="O49" s="43"/>
    </row>
    <row r="50" spans="12:15" x14ac:dyDescent="0.25">
      <c r="O50" s="108"/>
    </row>
    <row r="51" spans="12:15" x14ac:dyDescent="0.25">
      <c r="O51" s="108"/>
    </row>
  </sheetData>
  <mergeCells count="16">
    <mergeCell ref="A1:H1"/>
    <mergeCell ref="B3:H3"/>
    <mergeCell ref="A4:A6"/>
    <mergeCell ref="B4:B6"/>
    <mergeCell ref="C4:D5"/>
    <mergeCell ref="E4:J4"/>
    <mergeCell ref="A35:A36"/>
    <mergeCell ref="A41:B41"/>
    <mergeCell ref="A42:B42"/>
    <mergeCell ref="A43:B43"/>
    <mergeCell ref="L4:N5"/>
    <mergeCell ref="E5:F5"/>
    <mergeCell ref="G5:H5"/>
    <mergeCell ref="I5:J5"/>
    <mergeCell ref="A7:A9"/>
    <mergeCell ref="A22:A24"/>
  </mergeCells>
  <conditionalFormatting sqref="C7:D15 C17:D41">
    <cfRule type="cellIs" dxfId="2" priority="3" operator="notEqual">
      <formula>E7+G7+I7</formula>
    </cfRule>
  </conditionalFormatting>
  <conditionalFormatting sqref="C16:D16">
    <cfRule type="cellIs" dxfId="1" priority="2" operator="notEqual">
      <formula>E16+G16+I16</formula>
    </cfRule>
  </conditionalFormatting>
  <conditionalFormatting sqref="R27">
    <cfRule type="cellIs" dxfId="0" priority="1" operator="notEqual">
      <formula>T27+V27+X27</formula>
    </cfRule>
  </conditionalFormatting>
  <pageMargins left="0.70866141732283472" right="0.16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V73"/>
  <sheetViews>
    <sheetView zoomScale="80" zoomScaleNormal="80" workbookViewId="0">
      <selection activeCell="N32" sqref="N32"/>
    </sheetView>
  </sheetViews>
  <sheetFormatPr defaultRowHeight="15" x14ac:dyDescent="0.25"/>
  <cols>
    <col min="1" max="1" width="48.140625" style="107" customWidth="1"/>
    <col min="2" max="2" width="10.7109375" style="84" customWidth="1"/>
    <col min="3" max="3" width="24.42578125" style="84" customWidth="1"/>
    <col min="4" max="4" width="21.5703125" style="84" customWidth="1"/>
    <col min="5" max="5" width="12.85546875" style="84" customWidth="1"/>
    <col min="6" max="6" width="15.7109375" style="84" customWidth="1"/>
    <col min="7" max="7" width="13.28515625" style="107" customWidth="1"/>
    <col min="8" max="8" width="15" style="107" customWidth="1"/>
    <col min="9" max="9" width="20.42578125" style="107" customWidth="1"/>
    <col min="10" max="10" width="14" style="107" customWidth="1"/>
    <col min="11" max="242" width="9.140625" style="107"/>
    <col min="243" max="243" width="34" style="107" customWidth="1"/>
    <col min="244" max="244" width="11.28515625" style="107" customWidth="1"/>
    <col min="245" max="245" width="11" style="107" customWidth="1"/>
    <col min="246" max="252" width="9.140625" style="107"/>
    <col min="253" max="254" width="10.7109375" style="107" customWidth="1"/>
    <col min="255" max="255" width="9.140625" style="107"/>
    <col min="256" max="256" width="11.5703125" style="107" customWidth="1"/>
  </cols>
  <sheetData>
    <row r="1" spans="1:14" ht="15" customHeight="1" x14ac:dyDescent="0.25">
      <c r="A1" s="386"/>
      <c r="B1" s="387" t="s">
        <v>180</v>
      </c>
      <c r="C1" s="387"/>
      <c r="D1" s="387"/>
      <c r="E1" s="387"/>
      <c r="F1" s="387"/>
      <c r="G1" s="387"/>
      <c r="H1" s="387"/>
      <c r="I1" s="387"/>
      <c r="J1" s="387"/>
    </row>
    <row r="2" spans="1:14" ht="49.5" customHeight="1" x14ac:dyDescent="0.25">
      <c r="A2" s="386"/>
      <c r="B2" s="387"/>
      <c r="C2" s="387"/>
      <c r="D2" s="387"/>
      <c r="E2" s="387"/>
      <c r="F2" s="387"/>
      <c r="G2" s="387"/>
      <c r="H2" s="387"/>
      <c r="I2" s="387"/>
      <c r="J2" s="387"/>
    </row>
    <row r="3" spans="1:14" ht="19.5" thickBot="1" x14ac:dyDescent="0.3">
      <c r="A3" s="145" t="s">
        <v>181</v>
      </c>
      <c r="B3" s="146"/>
      <c r="C3" s="146"/>
      <c r="D3" s="146"/>
      <c r="E3" s="146"/>
      <c r="F3" s="146"/>
    </row>
    <row r="4" spans="1:14" ht="15" customHeight="1" x14ac:dyDescent="0.25">
      <c r="A4" s="388" t="s">
        <v>182</v>
      </c>
      <c r="B4" s="391" t="s">
        <v>183</v>
      </c>
      <c r="C4" s="392"/>
      <c r="D4" s="392"/>
      <c r="E4" s="392"/>
      <c r="F4" s="393"/>
      <c r="G4" s="397" t="s">
        <v>184</v>
      </c>
      <c r="H4" s="397" t="s">
        <v>185</v>
      </c>
      <c r="I4" s="400" t="s">
        <v>186</v>
      </c>
      <c r="J4" s="403" t="s">
        <v>187</v>
      </c>
      <c r="K4" s="381" t="s">
        <v>188</v>
      </c>
      <c r="L4" s="381"/>
      <c r="M4" s="381"/>
      <c r="N4" s="382"/>
    </row>
    <row r="5" spans="1:14" ht="41.25" customHeight="1" x14ac:dyDescent="0.25">
      <c r="A5" s="389"/>
      <c r="B5" s="394"/>
      <c r="C5" s="395"/>
      <c r="D5" s="395"/>
      <c r="E5" s="395"/>
      <c r="F5" s="396"/>
      <c r="G5" s="398"/>
      <c r="H5" s="398"/>
      <c r="I5" s="401"/>
      <c r="J5" s="404"/>
      <c r="K5" s="383" t="s">
        <v>189</v>
      </c>
      <c r="L5" s="383"/>
      <c r="M5" s="384" t="s">
        <v>190</v>
      </c>
      <c r="N5" s="385"/>
    </row>
    <row r="6" spans="1:14" ht="72.75" customHeight="1" thickBot="1" x14ac:dyDescent="0.3">
      <c r="A6" s="390"/>
      <c r="B6" s="147" t="s">
        <v>10</v>
      </c>
      <c r="C6" s="148" t="s">
        <v>191</v>
      </c>
      <c r="D6" s="148" t="s">
        <v>192</v>
      </c>
      <c r="E6" s="148" t="s">
        <v>193</v>
      </c>
      <c r="F6" s="148" t="s">
        <v>194</v>
      </c>
      <c r="G6" s="399"/>
      <c r="H6" s="399"/>
      <c r="I6" s="402"/>
      <c r="J6" s="405"/>
      <c r="K6" s="148" t="s">
        <v>194</v>
      </c>
      <c r="L6" s="149" t="s">
        <v>185</v>
      </c>
      <c r="M6" s="148" t="s">
        <v>194</v>
      </c>
      <c r="N6" s="150" t="s">
        <v>185</v>
      </c>
    </row>
    <row r="7" spans="1:14" ht="15.75" x14ac:dyDescent="0.25">
      <c r="A7" s="151" t="s">
        <v>195</v>
      </c>
      <c r="B7" s="152">
        <v>200971</v>
      </c>
      <c r="C7" s="153">
        <v>15</v>
      </c>
      <c r="D7" s="153">
        <v>0</v>
      </c>
      <c r="E7" s="153">
        <v>0</v>
      </c>
      <c r="F7" s="153">
        <v>200956</v>
      </c>
      <c r="G7" s="153">
        <v>107</v>
      </c>
      <c r="H7" s="153">
        <v>119962</v>
      </c>
      <c r="I7" s="153">
        <v>0</v>
      </c>
      <c r="J7" s="154"/>
      <c r="K7" s="155">
        <v>8266</v>
      </c>
      <c r="L7" s="156">
        <v>1400</v>
      </c>
      <c r="M7" s="156">
        <v>23950</v>
      </c>
      <c r="N7" s="157">
        <v>10850</v>
      </c>
    </row>
    <row r="8" spans="1:14" ht="15.75" x14ac:dyDescent="0.25">
      <c r="A8" s="158" t="s">
        <v>196</v>
      </c>
      <c r="B8" s="159">
        <v>6339</v>
      </c>
      <c r="C8" s="153">
        <v>0</v>
      </c>
      <c r="D8" s="153">
        <v>0</v>
      </c>
      <c r="E8" s="153">
        <v>0</v>
      </c>
      <c r="F8" s="153">
        <v>6339</v>
      </c>
      <c r="G8" s="153">
        <v>0</v>
      </c>
      <c r="H8" s="153">
        <v>7045</v>
      </c>
      <c r="I8" s="153">
        <v>0</v>
      </c>
      <c r="J8" s="160"/>
      <c r="K8" s="161">
        <v>2200</v>
      </c>
      <c r="L8" s="162">
        <v>2200</v>
      </c>
      <c r="M8" s="162">
        <v>0</v>
      </c>
      <c r="N8" s="163">
        <v>0</v>
      </c>
    </row>
    <row r="9" spans="1:14" ht="15.75" x14ac:dyDescent="0.25">
      <c r="A9" s="158" t="s">
        <v>197</v>
      </c>
      <c r="B9" s="159">
        <v>21852</v>
      </c>
      <c r="C9" s="153">
        <v>0</v>
      </c>
      <c r="D9" s="153">
        <v>0</v>
      </c>
      <c r="E9" s="153">
        <v>0</v>
      </c>
      <c r="F9" s="153">
        <v>21852</v>
      </c>
      <c r="G9" s="153">
        <v>0</v>
      </c>
      <c r="H9" s="153">
        <v>6950</v>
      </c>
      <c r="I9" s="153">
        <v>0</v>
      </c>
      <c r="J9" s="160"/>
      <c r="K9" s="161">
        <v>1300</v>
      </c>
      <c r="L9" s="162">
        <v>2100</v>
      </c>
      <c r="M9" s="162">
        <v>0</v>
      </c>
      <c r="N9" s="163">
        <v>0</v>
      </c>
    </row>
    <row r="10" spans="1:14" ht="15.75" x14ac:dyDescent="0.25">
      <c r="A10" s="158" t="s">
        <v>198</v>
      </c>
      <c r="B10" s="159">
        <v>9310</v>
      </c>
      <c r="C10" s="153">
        <v>0</v>
      </c>
      <c r="D10" s="153">
        <v>0</v>
      </c>
      <c r="E10" s="153">
        <v>0</v>
      </c>
      <c r="F10" s="153">
        <v>9310</v>
      </c>
      <c r="G10" s="153">
        <v>0</v>
      </c>
      <c r="H10" s="153">
        <v>1812</v>
      </c>
      <c r="I10" s="153">
        <v>0</v>
      </c>
      <c r="J10" s="160"/>
      <c r="K10" s="161">
        <v>0</v>
      </c>
      <c r="L10" s="162">
        <v>0</v>
      </c>
      <c r="M10" s="162">
        <v>0</v>
      </c>
      <c r="N10" s="163">
        <v>0</v>
      </c>
    </row>
    <row r="11" spans="1:14" ht="15.75" x14ac:dyDescent="0.25">
      <c r="A11" s="158" t="s">
        <v>199</v>
      </c>
      <c r="B11" s="159">
        <v>6102</v>
      </c>
      <c r="C11" s="153">
        <v>0</v>
      </c>
      <c r="D11" s="153">
        <v>0</v>
      </c>
      <c r="E11" s="153">
        <v>0</v>
      </c>
      <c r="F11" s="153">
        <v>6102</v>
      </c>
      <c r="G11" s="153">
        <v>0</v>
      </c>
      <c r="H11" s="153">
        <v>3278</v>
      </c>
      <c r="I11" s="153">
        <v>0</v>
      </c>
      <c r="J11" s="160"/>
      <c r="K11" s="161">
        <v>0</v>
      </c>
      <c r="L11" s="162">
        <v>0</v>
      </c>
      <c r="M11" s="162">
        <v>0</v>
      </c>
      <c r="N11" s="163">
        <v>0</v>
      </c>
    </row>
    <row r="12" spans="1:14" ht="15.75" x14ac:dyDescent="0.25">
      <c r="A12" s="158" t="s">
        <v>200</v>
      </c>
      <c r="B12" s="159">
        <v>1024</v>
      </c>
      <c r="C12" s="153">
        <v>0</v>
      </c>
      <c r="D12" s="153">
        <v>0</v>
      </c>
      <c r="E12" s="153">
        <v>0</v>
      </c>
      <c r="F12" s="153">
        <v>1024</v>
      </c>
      <c r="G12" s="153">
        <v>0</v>
      </c>
      <c r="H12" s="153">
        <v>52</v>
      </c>
      <c r="I12" s="153">
        <v>0</v>
      </c>
      <c r="J12" s="160"/>
      <c r="K12" s="161">
        <v>0</v>
      </c>
      <c r="L12" s="162">
        <v>0</v>
      </c>
      <c r="M12" s="162">
        <v>0</v>
      </c>
      <c r="N12" s="163">
        <v>0</v>
      </c>
    </row>
    <row r="13" spans="1:14" ht="15.75" x14ac:dyDescent="0.25">
      <c r="A13" s="158" t="s">
        <v>201</v>
      </c>
      <c r="B13" s="159">
        <v>6237</v>
      </c>
      <c r="C13" s="153">
        <v>0</v>
      </c>
      <c r="D13" s="153">
        <v>0</v>
      </c>
      <c r="E13" s="153">
        <v>0</v>
      </c>
      <c r="F13" s="153">
        <v>6237</v>
      </c>
      <c r="G13" s="153">
        <v>20</v>
      </c>
      <c r="H13" s="153">
        <v>1555</v>
      </c>
      <c r="I13" s="153">
        <v>0</v>
      </c>
      <c r="J13" s="160"/>
      <c r="K13" s="161">
        <v>500</v>
      </c>
      <c r="L13" s="162">
        <v>100</v>
      </c>
      <c r="M13" s="162">
        <v>0</v>
      </c>
      <c r="N13" s="163">
        <v>0</v>
      </c>
    </row>
    <row r="14" spans="1:14" ht="15.75" x14ac:dyDescent="0.25">
      <c r="A14" s="158" t="s">
        <v>202</v>
      </c>
      <c r="B14" s="159">
        <v>21013</v>
      </c>
      <c r="C14" s="153">
        <v>0</v>
      </c>
      <c r="D14" s="153">
        <v>0</v>
      </c>
      <c r="E14" s="153">
        <v>0</v>
      </c>
      <c r="F14" s="153">
        <v>21013</v>
      </c>
      <c r="G14" s="153">
        <v>1641</v>
      </c>
      <c r="H14" s="153">
        <v>9090</v>
      </c>
      <c r="I14" s="153">
        <v>0</v>
      </c>
      <c r="J14" s="160"/>
      <c r="K14" s="161">
        <v>400</v>
      </c>
      <c r="L14" s="162">
        <v>100</v>
      </c>
      <c r="M14" s="162">
        <v>0</v>
      </c>
      <c r="N14" s="163">
        <v>0</v>
      </c>
    </row>
    <row r="15" spans="1:14" ht="15.75" x14ac:dyDescent="0.25">
      <c r="A15" s="158" t="s">
        <v>203</v>
      </c>
      <c r="B15" s="159">
        <v>10074</v>
      </c>
      <c r="C15" s="153">
        <v>0</v>
      </c>
      <c r="D15" s="153">
        <v>0</v>
      </c>
      <c r="E15" s="153">
        <v>0</v>
      </c>
      <c r="F15" s="153">
        <v>10074</v>
      </c>
      <c r="G15" s="153">
        <v>10</v>
      </c>
      <c r="H15" s="153">
        <v>3206</v>
      </c>
      <c r="I15" s="153">
        <v>0</v>
      </c>
      <c r="J15" s="160"/>
      <c r="K15" s="161">
        <v>0</v>
      </c>
      <c r="L15" s="162">
        <v>0</v>
      </c>
      <c r="M15" s="162">
        <v>0</v>
      </c>
      <c r="N15" s="163">
        <v>0</v>
      </c>
    </row>
    <row r="16" spans="1:14" ht="15.75" x14ac:dyDescent="0.25">
      <c r="A16" s="158" t="s">
        <v>204</v>
      </c>
      <c r="B16" s="159">
        <v>55083</v>
      </c>
      <c r="C16" s="153">
        <v>70</v>
      </c>
      <c r="D16" s="153">
        <v>0</v>
      </c>
      <c r="E16" s="153">
        <v>0</v>
      </c>
      <c r="F16" s="153">
        <v>55013</v>
      </c>
      <c r="G16" s="153">
        <v>776</v>
      </c>
      <c r="H16" s="153">
        <v>36134</v>
      </c>
      <c r="I16" s="153">
        <v>0</v>
      </c>
      <c r="J16" s="160"/>
      <c r="K16" s="161">
        <v>0</v>
      </c>
      <c r="L16" s="162">
        <v>0</v>
      </c>
      <c r="M16" s="162">
        <v>0</v>
      </c>
      <c r="N16" s="163">
        <v>0</v>
      </c>
    </row>
    <row r="17" spans="1:14" ht="15.75" x14ac:dyDescent="0.25">
      <c r="A17" s="158" t="s">
        <v>205</v>
      </c>
      <c r="B17" s="159">
        <v>33545</v>
      </c>
      <c r="C17" s="153">
        <v>0</v>
      </c>
      <c r="D17" s="153">
        <v>0</v>
      </c>
      <c r="E17" s="153">
        <v>0</v>
      </c>
      <c r="F17" s="153">
        <v>33545</v>
      </c>
      <c r="G17" s="153">
        <v>25</v>
      </c>
      <c r="H17" s="153">
        <v>13772</v>
      </c>
      <c r="I17" s="153">
        <v>0</v>
      </c>
      <c r="J17" s="160"/>
      <c r="K17" s="161">
        <v>0</v>
      </c>
      <c r="L17" s="162">
        <v>0</v>
      </c>
      <c r="M17" s="162">
        <v>0</v>
      </c>
      <c r="N17" s="163">
        <v>0</v>
      </c>
    </row>
    <row r="18" spans="1:14" ht="15.75" x14ac:dyDescent="0.25">
      <c r="A18" s="158" t="s">
        <v>206</v>
      </c>
      <c r="B18" s="159">
        <v>45222</v>
      </c>
      <c r="C18" s="153">
        <v>0</v>
      </c>
      <c r="D18" s="153">
        <v>0</v>
      </c>
      <c r="E18" s="153">
        <v>0</v>
      </c>
      <c r="F18" s="153">
        <v>45222</v>
      </c>
      <c r="G18" s="153">
        <v>2790</v>
      </c>
      <c r="H18" s="153">
        <v>31890</v>
      </c>
      <c r="I18" s="153">
        <v>1268</v>
      </c>
      <c r="J18" s="160"/>
      <c r="K18" s="161">
        <v>0</v>
      </c>
      <c r="L18" s="162">
        <v>0</v>
      </c>
      <c r="M18" s="162">
        <v>0</v>
      </c>
      <c r="N18" s="163">
        <v>0</v>
      </c>
    </row>
    <row r="19" spans="1:14" ht="15.75" x14ac:dyDescent="0.25">
      <c r="A19" s="158" t="s">
        <v>207</v>
      </c>
      <c r="B19" s="159">
        <v>10390</v>
      </c>
      <c r="C19" s="153">
        <v>0</v>
      </c>
      <c r="D19" s="153">
        <v>0</v>
      </c>
      <c r="E19" s="153">
        <v>0</v>
      </c>
      <c r="F19" s="153">
        <v>10390</v>
      </c>
      <c r="G19" s="153">
        <v>0</v>
      </c>
      <c r="H19" s="153">
        <v>3704</v>
      </c>
      <c r="I19" s="153">
        <v>0</v>
      </c>
      <c r="J19" s="160"/>
      <c r="K19" s="161">
        <v>800</v>
      </c>
      <c r="L19" s="162">
        <v>1000</v>
      </c>
      <c r="M19" s="162">
        <v>0</v>
      </c>
      <c r="N19" s="163">
        <v>0</v>
      </c>
    </row>
    <row r="20" spans="1:14" ht="15.75" x14ac:dyDescent="0.25">
      <c r="A20" s="158" t="s">
        <v>208</v>
      </c>
      <c r="B20" s="159">
        <v>2989</v>
      </c>
      <c r="C20" s="153">
        <v>0</v>
      </c>
      <c r="D20" s="153">
        <v>0</v>
      </c>
      <c r="E20" s="153">
        <v>0</v>
      </c>
      <c r="F20" s="153">
        <v>2989</v>
      </c>
      <c r="G20" s="153">
        <v>0</v>
      </c>
      <c r="H20" s="153">
        <v>95</v>
      </c>
      <c r="I20" s="153">
        <v>0</v>
      </c>
      <c r="J20" s="160"/>
      <c r="K20" s="161">
        <v>0</v>
      </c>
      <c r="L20" s="162">
        <v>0</v>
      </c>
      <c r="M20" s="162">
        <v>0</v>
      </c>
      <c r="N20" s="163">
        <v>0</v>
      </c>
    </row>
    <row r="21" spans="1:14" ht="15.75" x14ac:dyDescent="0.25">
      <c r="A21" s="158" t="s">
        <v>209</v>
      </c>
      <c r="B21" s="159">
        <v>99855</v>
      </c>
      <c r="C21" s="153">
        <v>600</v>
      </c>
      <c r="D21" s="153">
        <v>0</v>
      </c>
      <c r="E21" s="153">
        <v>0</v>
      </c>
      <c r="F21" s="153">
        <v>99255</v>
      </c>
      <c r="G21" s="153">
        <v>9133</v>
      </c>
      <c r="H21" s="153">
        <v>89472</v>
      </c>
      <c r="I21" s="153">
        <v>0</v>
      </c>
      <c r="J21" s="160"/>
      <c r="K21" s="161">
        <v>900</v>
      </c>
      <c r="L21" s="162">
        <v>450</v>
      </c>
      <c r="M21" s="162">
        <v>0</v>
      </c>
      <c r="N21" s="163">
        <v>0</v>
      </c>
    </row>
    <row r="22" spans="1:14" ht="15.75" x14ac:dyDescent="0.25">
      <c r="A22" s="158" t="s">
        <v>210</v>
      </c>
      <c r="B22" s="159">
        <v>0</v>
      </c>
      <c r="C22" s="153">
        <v>0</v>
      </c>
      <c r="D22" s="153">
        <v>0</v>
      </c>
      <c r="E22" s="153">
        <v>0</v>
      </c>
      <c r="F22" s="153">
        <v>0</v>
      </c>
      <c r="G22" s="153">
        <v>0</v>
      </c>
      <c r="H22" s="153">
        <v>0</v>
      </c>
      <c r="I22" s="153">
        <v>350</v>
      </c>
      <c r="J22" s="160"/>
      <c r="K22" s="161">
        <v>0</v>
      </c>
      <c r="L22" s="162">
        <v>0</v>
      </c>
      <c r="M22" s="162">
        <v>0</v>
      </c>
      <c r="N22" s="163">
        <v>0</v>
      </c>
    </row>
    <row r="23" spans="1:14" ht="15.75" x14ac:dyDescent="0.25">
      <c r="A23" s="158" t="s">
        <v>211</v>
      </c>
      <c r="B23" s="159">
        <v>7107</v>
      </c>
      <c r="C23" s="153">
        <v>0</v>
      </c>
      <c r="D23" s="153">
        <v>0</v>
      </c>
      <c r="E23" s="153">
        <v>0</v>
      </c>
      <c r="F23" s="153">
        <v>7107</v>
      </c>
      <c r="G23" s="153">
        <v>220</v>
      </c>
      <c r="H23" s="153">
        <v>865</v>
      </c>
      <c r="I23" s="153">
        <v>0</v>
      </c>
      <c r="J23" s="160"/>
      <c r="K23" s="161">
        <v>0</v>
      </c>
      <c r="L23" s="162">
        <v>0</v>
      </c>
      <c r="M23" s="162">
        <v>0</v>
      </c>
      <c r="N23" s="163">
        <v>0</v>
      </c>
    </row>
    <row r="24" spans="1:14" ht="15.75" x14ac:dyDescent="0.25">
      <c r="A24" s="158" t="s">
        <v>212</v>
      </c>
      <c r="B24" s="159">
        <v>9773</v>
      </c>
      <c r="C24" s="153">
        <v>0</v>
      </c>
      <c r="D24" s="153">
        <v>0</v>
      </c>
      <c r="E24" s="153">
        <v>0</v>
      </c>
      <c r="F24" s="153">
        <v>9773</v>
      </c>
      <c r="G24" s="153">
        <v>0</v>
      </c>
      <c r="H24" s="153">
        <v>3231</v>
      </c>
      <c r="I24" s="153">
        <v>0</v>
      </c>
      <c r="J24" s="160"/>
      <c r="K24" s="161">
        <v>1200</v>
      </c>
      <c r="L24" s="162">
        <v>2300</v>
      </c>
      <c r="M24" s="162">
        <v>0</v>
      </c>
      <c r="N24" s="163">
        <v>0</v>
      </c>
    </row>
    <row r="25" spans="1:14" ht="15.75" x14ac:dyDescent="0.25">
      <c r="A25" s="158" t="s">
        <v>213</v>
      </c>
      <c r="B25" s="159">
        <v>56270</v>
      </c>
      <c r="C25" s="153">
        <v>4681</v>
      </c>
      <c r="D25" s="153">
        <v>15361</v>
      </c>
      <c r="E25" s="153">
        <v>4347</v>
      </c>
      <c r="F25" s="153">
        <v>36228</v>
      </c>
      <c r="G25" s="153">
        <v>15813</v>
      </c>
      <c r="H25" s="153">
        <v>42809</v>
      </c>
      <c r="I25" s="153">
        <v>0</v>
      </c>
      <c r="J25" s="160"/>
      <c r="K25" s="161">
        <v>0</v>
      </c>
      <c r="L25" s="162">
        <v>0</v>
      </c>
      <c r="M25" s="162">
        <v>0</v>
      </c>
      <c r="N25" s="163">
        <v>0</v>
      </c>
    </row>
    <row r="26" spans="1:14" ht="15.75" x14ac:dyDescent="0.25">
      <c r="A26" s="158" t="s">
        <v>214</v>
      </c>
      <c r="B26" s="159">
        <v>34144</v>
      </c>
      <c r="C26" s="153">
        <v>0</v>
      </c>
      <c r="D26" s="153">
        <v>0</v>
      </c>
      <c r="E26" s="153">
        <v>0</v>
      </c>
      <c r="F26" s="153">
        <v>34144</v>
      </c>
      <c r="G26" s="153">
        <v>50</v>
      </c>
      <c r="H26" s="153">
        <v>9694</v>
      </c>
      <c r="I26" s="153">
        <v>0</v>
      </c>
      <c r="J26" s="160"/>
      <c r="K26" s="161">
        <v>0</v>
      </c>
      <c r="L26" s="162">
        <v>0</v>
      </c>
      <c r="M26" s="162">
        <v>0</v>
      </c>
      <c r="N26" s="163">
        <v>0</v>
      </c>
    </row>
    <row r="27" spans="1:14" ht="15.75" x14ac:dyDescent="0.25">
      <c r="A27" s="158" t="s">
        <v>215</v>
      </c>
      <c r="B27" s="159">
        <v>1408</v>
      </c>
      <c r="C27" s="153">
        <v>0</v>
      </c>
      <c r="D27" s="153">
        <v>0</v>
      </c>
      <c r="E27" s="153">
        <v>0</v>
      </c>
      <c r="F27" s="153">
        <v>1408</v>
      </c>
      <c r="G27" s="153">
        <v>0</v>
      </c>
      <c r="H27" s="153">
        <v>1566</v>
      </c>
      <c r="I27" s="153">
        <v>0</v>
      </c>
      <c r="J27" s="160"/>
      <c r="K27" s="161">
        <v>0</v>
      </c>
      <c r="L27" s="162">
        <v>0</v>
      </c>
      <c r="M27" s="162">
        <v>0</v>
      </c>
      <c r="N27" s="163">
        <v>0</v>
      </c>
    </row>
    <row r="28" spans="1:14" ht="15.75" x14ac:dyDescent="0.25">
      <c r="A28" s="158" t="s">
        <v>216</v>
      </c>
      <c r="B28" s="159">
        <v>5322</v>
      </c>
      <c r="C28" s="153">
        <v>0</v>
      </c>
      <c r="D28" s="153">
        <v>0</v>
      </c>
      <c r="E28" s="153">
        <v>0</v>
      </c>
      <c r="F28" s="153">
        <v>5322</v>
      </c>
      <c r="G28" s="153">
        <v>0</v>
      </c>
      <c r="H28" s="153">
        <v>1703</v>
      </c>
      <c r="I28" s="153">
        <v>0</v>
      </c>
      <c r="J28" s="160"/>
      <c r="K28" s="161">
        <v>0</v>
      </c>
      <c r="L28" s="162">
        <v>0</v>
      </c>
      <c r="M28" s="162">
        <v>0</v>
      </c>
      <c r="N28" s="163">
        <v>0</v>
      </c>
    </row>
    <row r="29" spans="1:14" ht="15.75" x14ac:dyDescent="0.25">
      <c r="A29" s="158" t="s">
        <v>217</v>
      </c>
      <c r="B29" s="159">
        <v>3610</v>
      </c>
      <c r="C29" s="153">
        <v>0</v>
      </c>
      <c r="D29" s="153">
        <v>0</v>
      </c>
      <c r="E29" s="153">
        <v>0</v>
      </c>
      <c r="F29" s="153">
        <v>3610</v>
      </c>
      <c r="G29" s="153">
        <v>0</v>
      </c>
      <c r="H29" s="153">
        <v>2082</v>
      </c>
      <c r="I29" s="153">
        <v>0</v>
      </c>
      <c r="J29" s="160"/>
      <c r="K29" s="161">
        <v>0</v>
      </c>
      <c r="L29" s="162">
        <v>0</v>
      </c>
      <c r="M29" s="162">
        <v>0</v>
      </c>
      <c r="N29" s="163">
        <v>0</v>
      </c>
    </row>
    <row r="30" spans="1:14" ht="15.75" x14ac:dyDescent="0.25">
      <c r="A30" s="158" t="s">
        <v>218</v>
      </c>
      <c r="B30" s="159">
        <v>8390</v>
      </c>
      <c r="C30" s="153">
        <v>0</v>
      </c>
      <c r="D30" s="153">
        <v>0</v>
      </c>
      <c r="E30" s="153">
        <v>0</v>
      </c>
      <c r="F30" s="153">
        <v>8390</v>
      </c>
      <c r="G30" s="153">
        <v>0</v>
      </c>
      <c r="H30" s="153">
        <v>2779</v>
      </c>
      <c r="I30" s="153">
        <v>0</v>
      </c>
      <c r="J30" s="160"/>
      <c r="K30" s="161">
        <v>0</v>
      </c>
      <c r="L30" s="162">
        <v>0</v>
      </c>
      <c r="M30" s="162">
        <v>0</v>
      </c>
      <c r="N30" s="163">
        <v>0</v>
      </c>
    </row>
    <row r="31" spans="1:14" ht="15.75" x14ac:dyDescent="0.25">
      <c r="A31" s="158" t="s">
        <v>219</v>
      </c>
      <c r="B31" s="159">
        <v>1759</v>
      </c>
      <c r="C31" s="153">
        <v>0</v>
      </c>
      <c r="D31" s="153">
        <v>0</v>
      </c>
      <c r="E31" s="153">
        <v>0</v>
      </c>
      <c r="F31" s="153">
        <v>1759</v>
      </c>
      <c r="G31" s="153">
        <v>0</v>
      </c>
      <c r="H31" s="153">
        <v>980</v>
      </c>
      <c r="I31" s="153">
        <v>0</v>
      </c>
      <c r="J31" s="160"/>
      <c r="K31" s="161">
        <v>0</v>
      </c>
      <c r="L31" s="162">
        <v>0</v>
      </c>
      <c r="M31" s="162">
        <v>0</v>
      </c>
      <c r="N31" s="163">
        <v>0</v>
      </c>
    </row>
    <row r="32" spans="1:14" ht="15.75" x14ac:dyDescent="0.25">
      <c r="A32" s="158" t="s">
        <v>220</v>
      </c>
      <c r="B32" s="159">
        <v>7694</v>
      </c>
      <c r="C32" s="153">
        <v>0</v>
      </c>
      <c r="D32" s="153">
        <v>0</v>
      </c>
      <c r="E32" s="153">
        <v>0</v>
      </c>
      <c r="F32" s="153">
        <v>7694</v>
      </c>
      <c r="G32" s="153">
        <v>0</v>
      </c>
      <c r="H32" s="153">
        <v>1695</v>
      </c>
      <c r="I32" s="153">
        <v>0</v>
      </c>
      <c r="J32" s="160"/>
      <c r="K32" s="161">
        <v>0</v>
      </c>
      <c r="L32" s="162">
        <v>0</v>
      </c>
      <c r="M32" s="162">
        <v>0</v>
      </c>
      <c r="N32" s="163">
        <v>0</v>
      </c>
    </row>
    <row r="33" spans="1:256" ht="15.75" x14ac:dyDescent="0.25">
      <c r="A33" s="158" t="s">
        <v>221</v>
      </c>
      <c r="B33" s="159">
        <v>8972</v>
      </c>
      <c r="C33" s="153">
        <v>0</v>
      </c>
      <c r="D33" s="153">
        <v>0</v>
      </c>
      <c r="E33" s="153">
        <v>0</v>
      </c>
      <c r="F33" s="153">
        <v>8972</v>
      </c>
      <c r="G33" s="153">
        <v>0</v>
      </c>
      <c r="H33" s="153">
        <v>544</v>
      </c>
      <c r="I33" s="153">
        <v>0</v>
      </c>
      <c r="J33" s="160"/>
      <c r="K33" s="161">
        <v>0</v>
      </c>
      <c r="L33" s="162">
        <v>0</v>
      </c>
      <c r="M33" s="162">
        <v>0</v>
      </c>
      <c r="N33" s="163">
        <v>0</v>
      </c>
    </row>
    <row r="34" spans="1:256" ht="15.75" x14ac:dyDescent="0.25">
      <c r="A34" s="158" t="s">
        <v>222</v>
      </c>
      <c r="B34" s="159">
        <v>2397</v>
      </c>
      <c r="C34" s="153">
        <v>0</v>
      </c>
      <c r="D34" s="153">
        <v>0</v>
      </c>
      <c r="E34" s="153">
        <v>0</v>
      </c>
      <c r="F34" s="153">
        <v>2397</v>
      </c>
      <c r="G34" s="153">
        <v>0</v>
      </c>
      <c r="H34" s="153">
        <v>1080</v>
      </c>
      <c r="I34" s="153">
        <v>0</v>
      </c>
      <c r="J34" s="160"/>
      <c r="K34" s="161">
        <v>0</v>
      </c>
      <c r="L34" s="162">
        <v>0</v>
      </c>
      <c r="M34" s="162">
        <v>0</v>
      </c>
      <c r="N34" s="163">
        <v>0</v>
      </c>
    </row>
    <row r="35" spans="1:256" ht="15.75" x14ac:dyDescent="0.25">
      <c r="A35" s="158" t="s">
        <v>223</v>
      </c>
      <c r="B35" s="159">
        <v>7704</v>
      </c>
      <c r="C35" s="153">
        <v>0</v>
      </c>
      <c r="D35" s="153">
        <v>0</v>
      </c>
      <c r="E35" s="153">
        <v>0</v>
      </c>
      <c r="F35" s="153">
        <v>7704</v>
      </c>
      <c r="G35" s="153">
        <v>0</v>
      </c>
      <c r="H35" s="153">
        <v>1983</v>
      </c>
      <c r="I35" s="153">
        <v>0</v>
      </c>
      <c r="J35" s="160"/>
      <c r="K35" s="161">
        <v>0</v>
      </c>
      <c r="L35" s="162">
        <v>0</v>
      </c>
      <c r="M35" s="162">
        <v>0</v>
      </c>
      <c r="N35" s="163">
        <v>0</v>
      </c>
    </row>
    <row r="36" spans="1:256" ht="15.75" x14ac:dyDescent="0.25">
      <c r="A36" s="164" t="s">
        <v>224</v>
      </c>
      <c r="B36" s="159">
        <v>200</v>
      </c>
      <c r="C36" s="165">
        <v>0</v>
      </c>
      <c r="D36" s="165">
        <v>0</v>
      </c>
      <c r="E36" s="165">
        <v>0</v>
      </c>
      <c r="F36" s="165">
        <v>200</v>
      </c>
      <c r="G36" s="165">
        <v>0</v>
      </c>
      <c r="H36" s="165">
        <v>1522</v>
      </c>
      <c r="I36" s="165">
        <v>0</v>
      </c>
      <c r="J36" s="166">
        <v>4800</v>
      </c>
      <c r="K36" s="167">
        <v>0</v>
      </c>
      <c r="L36" s="168">
        <v>0</v>
      </c>
      <c r="M36" s="168">
        <v>0</v>
      </c>
      <c r="N36" s="169">
        <v>0</v>
      </c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0"/>
      <c r="CL36" s="170"/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0"/>
      <c r="DA36" s="170"/>
      <c r="DB36" s="170"/>
      <c r="DC36" s="170"/>
      <c r="DD36" s="170"/>
      <c r="DE36" s="170"/>
      <c r="DF36" s="170"/>
      <c r="DG36" s="170"/>
      <c r="DH36" s="170"/>
      <c r="DI36" s="170"/>
      <c r="DJ36" s="170"/>
      <c r="DK36" s="170"/>
      <c r="DL36" s="170"/>
      <c r="DM36" s="170"/>
      <c r="DN36" s="170"/>
      <c r="DO36" s="170"/>
      <c r="DP36" s="170"/>
      <c r="DQ36" s="170"/>
      <c r="DR36" s="170"/>
      <c r="DS36" s="170"/>
      <c r="DT36" s="170"/>
      <c r="DU36" s="170"/>
      <c r="DV36" s="170"/>
      <c r="DW36" s="170"/>
      <c r="DX36" s="170"/>
      <c r="DY36" s="170"/>
      <c r="DZ36" s="170"/>
      <c r="EA36" s="170"/>
      <c r="EB36" s="170"/>
      <c r="EC36" s="170"/>
      <c r="ED36" s="170"/>
      <c r="EE36" s="170"/>
      <c r="EF36" s="170"/>
      <c r="EG36" s="170"/>
      <c r="EH36" s="170"/>
      <c r="EI36" s="170"/>
      <c r="EJ36" s="170"/>
      <c r="EK36" s="170"/>
      <c r="EL36" s="170"/>
      <c r="EM36" s="170"/>
      <c r="EN36" s="170"/>
      <c r="EO36" s="170"/>
      <c r="EP36" s="170"/>
      <c r="EQ36" s="170"/>
      <c r="ER36" s="170"/>
      <c r="ES36" s="170"/>
      <c r="ET36" s="170"/>
      <c r="EU36" s="170"/>
      <c r="EV36" s="170"/>
      <c r="EW36" s="170"/>
      <c r="EX36" s="170"/>
      <c r="EY36" s="170"/>
      <c r="EZ36" s="170"/>
      <c r="FA36" s="170"/>
      <c r="FB36" s="170"/>
      <c r="FC36" s="170"/>
      <c r="FD36" s="170"/>
      <c r="FE36" s="170"/>
      <c r="FF36" s="170"/>
      <c r="FG36" s="170"/>
      <c r="FH36" s="170"/>
      <c r="FI36" s="170"/>
      <c r="FJ36" s="170"/>
      <c r="FK36" s="170"/>
      <c r="FL36" s="170"/>
      <c r="FM36" s="170"/>
      <c r="FN36" s="170"/>
      <c r="FO36" s="170"/>
      <c r="FP36" s="170"/>
      <c r="FQ36" s="170"/>
      <c r="FR36" s="170"/>
      <c r="FS36" s="170"/>
      <c r="FT36" s="170"/>
      <c r="FU36" s="170"/>
      <c r="FV36" s="170"/>
      <c r="FW36" s="170"/>
      <c r="FX36" s="170"/>
      <c r="FY36" s="170"/>
      <c r="FZ36" s="170"/>
      <c r="GA36" s="170"/>
      <c r="GB36" s="170"/>
      <c r="GC36" s="170"/>
      <c r="GD36" s="170"/>
      <c r="GE36" s="170"/>
      <c r="GF36" s="170"/>
      <c r="GG36" s="170"/>
      <c r="GH36" s="170"/>
      <c r="GI36" s="170"/>
      <c r="GJ36" s="170"/>
      <c r="GK36" s="170"/>
      <c r="GL36" s="170"/>
      <c r="GM36" s="170"/>
      <c r="GN36" s="170"/>
      <c r="GO36" s="170"/>
      <c r="GP36" s="170"/>
      <c r="GQ36" s="170"/>
      <c r="GR36" s="170"/>
      <c r="GS36" s="170"/>
      <c r="GT36" s="170"/>
      <c r="GU36" s="170"/>
      <c r="GV36" s="170"/>
      <c r="GW36" s="170"/>
      <c r="GX36" s="170"/>
      <c r="GY36" s="170"/>
      <c r="GZ36" s="170"/>
      <c r="HA36" s="170"/>
      <c r="HB36" s="170"/>
      <c r="HC36" s="170"/>
      <c r="HD36" s="170"/>
      <c r="HE36" s="170"/>
      <c r="HF36" s="170"/>
      <c r="HG36" s="170"/>
      <c r="HH36" s="170"/>
      <c r="HI36" s="170"/>
      <c r="HJ36" s="170"/>
      <c r="HK36" s="170"/>
      <c r="HL36" s="170"/>
      <c r="HM36" s="170"/>
      <c r="HN36" s="170"/>
      <c r="HO36" s="170"/>
      <c r="HP36" s="170"/>
      <c r="HQ36" s="170"/>
      <c r="HR36" s="170"/>
      <c r="HS36" s="170"/>
      <c r="HT36" s="170"/>
      <c r="HU36" s="170"/>
      <c r="HV36" s="170"/>
      <c r="HW36" s="170"/>
      <c r="HX36" s="170"/>
      <c r="HY36" s="170"/>
      <c r="HZ36" s="170"/>
      <c r="IA36" s="170"/>
      <c r="IB36" s="170"/>
      <c r="IC36" s="170"/>
      <c r="ID36" s="170"/>
      <c r="IE36" s="170"/>
      <c r="IF36" s="170"/>
      <c r="IG36" s="170"/>
      <c r="IH36" s="170"/>
      <c r="II36" s="170"/>
      <c r="IJ36" s="170"/>
      <c r="IK36" s="170"/>
      <c r="IL36" s="170"/>
      <c r="IM36" s="170"/>
      <c r="IN36" s="170"/>
      <c r="IO36" s="170"/>
      <c r="IP36" s="170"/>
      <c r="IQ36" s="170"/>
      <c r="IR36" s="170"/>
      <c r="IS36" s="170"/>
      <c r="IT36" s="170"/>
      <c r="IU36" s="170"/>
      <c r="IV36" s="170"/>
    </row>
    <row r="37" spans="1:256" ht="15.75" x14ac:dyDescent="0.25">
      <c r="A37" s="158" t="s">
        <v>225</v>
      </c>
      <c r="B37" s="159">
        <v>67934</v>
      </c>
      <c r="C37" s="153">
        <v>150</v>
      </c>
      <c r="D37" s="153">
        <v>0</v>
      </c>
      <c r="E37" s="153">
        <v>0</v>
      </c>
      <c r="F37" s="153">
        <v>67784</v>
      </c>
      <c r="G37" s="153">
        <v>5938</v>
      </c>
      <c r="H37" s="153">
        <v>62188</v>
      </c>
      <c r="I37" s="153">
        <v>0</v>
      </c>
      <c r="J37" s="166"/>
      <c r="K37" s="161">
        <v>600</v>
      </c>
      <c r="L37" s="162">
        <v>150</v>
      </c>
      <c r="M37" s="162">
        <v>0</v>
      </c>
      <c r="N37" s="163">
        <v>0</v>
      </c>
    </row>
    <row r="38" spans="1:256" ht="15.75" x14ac:dyDescent="0.25">
      <c r="A38" s="158" t="s">
        <v>226</v>
      </c>
      <c r="B38" s="159">
        <v>1509</v>
      </c>
      <c r="C38" s="153">
        <v>0</v>
      </c>
      <c r="D38" s="153">
        <v>0</v>
      </c>
      <c r="E38" s="153">
        <v>0</v>
      </c>
      <c r="F38" s="153">
        <v>1509</v>
      </c>
      <c r="G38" s="153">
        <v>0</v>
      </c>
      <c r="H38" s="153">
        <v>468</v>
      </c>
      <c r="I38" s="153">
        <v>0</v>
      </c>
      <c r="J38" s="160"/>
      <c r="K38" s="161">
        <v>0</v>
      </c>
      <c r="L38" s="162">
        <v>0</v>
      </c>
      <c r="M38" s="162">
        <v>0</v>
      </c>
      <c r="N38" s="163">
        <v>0</v>
      </c>
    </row>
    <row r="39" spans="1:256" ht="15.75" x14ac:dyDescent="0.25">
      <c r="A39" s="158" t="s">
        <v>227</v>
      </c>
      <c r="B39" s="159">
        <v>146546</v>
      </c>
      <c r="C39" s="153">
        <v>450</v>
      </c>
      <c r="D39" s="153">
        <v>0</v>
      </c>
      <c r="E39" s="153">
        <v>0</v>
      </c>
      <c r="F39" s="153">
        <v>146096</v>
      </c>
      <c r="G39" s="153">
        <v>9053</v>
      </c>
      <c r="H39" s="153">
        <v>68520</v>
      </c>
      <c r="I39" s="153">
        <v>0</v>
      </c>
      <c r="J39" s="160"/>
      <c r="K39" s="161">
        <v>800</v>
      </c>
      <c r="L39" s="162">
        <v>1000</v>
      </c>
      <c r="M39" s="162">
        <v>0</v>
      </c>
      <c r="N39" s="163">
        <v>0</v>
      </c>
    </row>
    <row r="40" spans="1:256" ht="15.75" x14ac:dyDescent="0.25">
      <c r="A40" s="158" t="s">
        <v>228</v>
      </c>
      <c r="B40" s="159">
        <v>51177</v>
      </c>
      <c r="C40" s="153">
        <v>34299</v>
      </c>
      <c r="D40" s="153">
        <v>185</v>
      </c>
      <c r="E40" s="153">
        <v>0</v>
      </c>
      <c r="F40" s="153">
        <v>16693</v>
      </c>
      <c r="G40" s="153">
        <v>1250</v>
      </c>
      <c r="H40" s="153">
        <v>2213</v>
      </c>
      <c r="I40" s="153">
        <v>0</v>
      </c>
      <c r="J40" s="160"/>
      <c r="K40" s="161">
        <v>0</v>
      </c>
      <c r="L40" s="162">
        <v>0</v>
      </c>
      <c r="M40" s="162">
        <v>0</v>
      </c>
      <c r="N40" s="163">
        <v>0</v>
      </c>
    </row>
    <row r="41" spans="1:256" ht="15.75" x14ac:dyDescent="0.25">
      <c r="A41" s="158" t="s">
        <v>229</v>
      </c>
      <c r="B41" s="159">
        <v>466229</v>
      </c>
      <c r="C41" s="153">
        <v>166037</v>
      </c>
      <c r="D41" s="153">
        <v>30906</v>
      </c>
      <c r="E41" s="153">
        <v>6578</v>
      </c>
      <c r="F41" s="153">
        <v>269286</v>
      </c>
      <c r="G41" s="153">
        <v>99417</v>
      </c>
      <c r="H41" s="153">
        <v>232544</v>
      </c>
      <c r="I41" s="153">
        <v>0</v>
      </c>
      <c r="J41" s="160"/>
      <c r="K41" s="161">
        <v>0</v>
      </c>
      <c r="L41" s="162">
        <v>0</v>
      </c>
      <c r="M41" s="162">
        <v>0</v>
      </c>
      <c r="N41" s="163">
        <v>0</v>
      </c>
    </row>
    <row r="42" spans="1:256" ht="15.75" x14ac:dyDescent="0.25">
      <c r="A42" s="158" t="s">
        <v>230</v>
      </c>
      <c r="B42" s="159">
        <v>45445</v>
      </c>
      <c r="C42" s="153">
        <v>0</v>
      </c>
      <c r="D42" s="153">
        <v>0</v>
      </c>
      <c r="E42" s="153">
        <v>0</v>
      </c>
      <c r="F42" s="153">
        <v>45445</v>
      </c>
      <c r="G42" s="153">
        <v>0</v>
      </c>
      <c r="H42" s="153">
        <v>0</v>
      </c>
      <c r="I42" s="153">
        <v>0</v>
      </c>
      <c r="J42" s="160"/>
      <c r="K42" s="161">
        <v>0</v>
      </c>
      <c r="L42" s="162">
        <v>0</v>
      </c>
      <c r="M42" s="162">
        <v>0</v>
      </c>
      <c r="N42" s="163">
        <v>0</v>
      </c>
    </row>
    <row r="43" spans="1:256" ht="15.75" x14ac:dyDescent="0.25">
      <c r="A43" s="158" t="s">
        <v>231</v>
      </c>
      <c r="B43" s="159">
        <v>0</v>
      </c>
      <c r="C43" s="153">
        <v>0</v>
      </c>
      <c r="D43" s="153">
        <v>0</v>
      </c>
      <c r="E43" s="153">
        <v>0</v>
      </c>
      <c r="F43" s="153">
        <v>0</v>
      </c>
      <c r="G43" s="153">
        <v>0</v>
      </c>
      <c r="H43" s="153">
        <v>0</v>
      </c>
      <c r="I43" s="153">
        <v>350</v>
      </c>
      <c r="J43" s="160"/>
      <c r="K43" s="161">
        <v>0</v>
      </c>
      <c r="L43" s="162">
        <v>0</v>
      </c>
      <c r="M43" s="162">
        <v>0</v>
      </c>
      <c r="N43" s="163">
        <v>0</v>
      </c>
    </row>
    <row r="44" spans="1:256" ht="15.75" x14ac:dyDescent="0.25">
      <c r="A44" s="158" t="s">
        <v>232</v>
      </c>
      <c r="B44" s="159">
        <v>0</v>
      </c>
      <c r="C44" s="153">
        <v>0</v>
      </c>
      <c r="D44" s="153">
        <v>0</v>
      </c>
      <c r="E44" s="153">
        <v>0</v>
      </c>
      <c r="F44" s="153">
        <v>0</v>
      </c>
      <c r="G44" s="153">
        <v>0</v>
      </c>
      <c r="H44" s="153">
        <v>0</v>
      </c>
      <c r="I44" s="153">
        <v>0</v>
      </c>
      <c r="J44" s="160"/>
      <c r="K44" s="161">
        <v>0</v>
      </c>
      <c r="L44" s="162">
        <v>0</v>
      </c>
      <c r="M44" s="162">
        <v>0</v>
      </c>
      <c r="N44" s="163">
        <v>0</v>
      </c>
    </row>
    <row r="45" spans="1:256" ht="31.5" x14ac:dyDescent="0.25">
      <c r="A45" s="171" t="s">
        <v>233</v>
      </c>
      <c r="B45" s="159">
        <v>61030</v>
      </c>
      <c r="C45" s="172">
        <v>0</v>
      </c>
      <c r="D45" s="172">
        <v>600</v>
      </c>
      <c r="E45" s="172">
        <v>600</v>
      </c>
      <c r="F45" s="172">
        <v>60430</v>
      </c>
      <c r="G45" s="172">
        <v>0</v>
      </c>
      <c r="H45" s="172">
        <v>0</v>
      </c>
      <c r="I45" s="172">
        <v>0</v>
      </c>
      <c r="J45" s="173"/>
      <c r="K45" s="174">
        <v>10000</v>
      </c>
      <c r="L45" s="175">
        <v>0</v>
      </c>
      <c r="M45" s="175">
        <v>0</v>
      </c>
      <c r="N45" s="176">
        <v>0</v>
      </c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7"/>
      <c r="BP45" s="177"/>
      <c r="BQ45" s="177"/>
      <c r="BR45" s="177"/>
      <c r="BS45" s="177"/>
      <c r="BT45" s="177"/>
      <c r="BU45" s="177"/>
      <c r="BV45" s="177"/>
      <c r="BW45" s="177"/>
      <c r="BX45" s="177"/>
      <c r="BY45" s="177"/>
      <c r="BZ45" s="177"/>
      <c r="CA45" s="177"/>
      <c r="CB45" s="177"/>
      <c r="CC45" s="177"/>
      <c r="CD45" s="177"/>
      <c r="CE45" s="177"/>
      <c r="CF45" s="177"/>
      <c r="CG45" s="177"/>
      <c r="CH45" s="177"/>
      <c r="CI45" s="177"/>
      <c r="CJ45" s="177"/>
      <c r="CK45" s="177"/>
      <c r="CL45" s="177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  <c r="DF45" s="177"/>
      <c r="DG45" s="177"/>
      <c r="DH45" s="177"/>
      <c r="DI45" s="177"/>
      <c r="DJ45" s="177"/>
      <c r="DK45" s="177"/>
      <c r="DL45" s="177"/>
      <c r="DM45" s="177"/>
      <c r="DN45" s="177"/>
      <c r="DO45" s="177"/>
      <c r="DP45" s="177"/>
      <c r="DQ45" s="177"/>
      <c r="DR45" s="177"/>
      <c r="DS45" s="177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7"/>
      <c r="EF45" s="177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7"/>
      <c r="ES45" s="177"/>
      <c r="ET45" s="177"/>
      <c r="EU45" s="177"/>
      <c r="EV45" s="177"/>
      <c r="EW45" s="177"/>
      <c r="EX45" s="177"/>
      <c r="EY45" s="177"/>
      <c r="EZ45" s="177"/>
      <c r="FA45" s="177"/>
      <c r="FB45" s="177"/>
      <c r="FC45" s="177"/>
      <c r="FD45" s="177"/>
      <c r="FE45" s="177"/>
      <c r="FF45" s="177"/>
      <c r="FG45" s="177"/>
      <c r="FH45" s="177"/>
      <c r="FI45" s="177"/>
      <c r="FJ45" s="177"/>
      <c r="FK45" s="177"/>
      <c r="FL45" s="177"/>
      <c r="FM45" s="177"/>
      <c r="FN45" s="177"/>
      <c r="FO45" s="177"/>
      <c r="FP45" s="177"/>
      <c r="FQ45" s="177"/>
      <c r="FR45" s="177"/>
      <c r="FS45" s="177"/>
      <c r="FT45" s="177"/>
      <c r="FU45" s="177"/>
      <c r="FV45" s="177"/>
      <c r="FW45" s="177"/>
      <c r="FX45" s="177"/>
      <c r="FY45" s="177"/>
      <c r="FZ45" s="177"/>
      <c r="GA45" s="177"/>
      <c r="GB45" s="177"/>
      <c r="GC45" s="177"/>
      <c r="GD45" s="177"/>
      <c r="GE45" s="177"/>
      <c r="GF45" s="177"/>
      <c r="GG45" s="177"/>
      <c r="GH45" s="177"/>
      <c r="GI45" s="177"/>
      <c r="GJ45" s="177"/>
      <c r="GK45" s="177"/>
      <c r="GL45" s="177"/>
      <c r="GM45" s="177"/>
      <c r="GN45" s="177"/>
      <c r="GO45" s="177"/>
      <c r="GP45" s="177"/>
      <c r="GQ45" s="177"/>
      <c r="GR45" s="177"/>
      <c r="GS45" s="177"/>
      <c r="GT45" s="177"/>
      <c r="GU45" s="177"/>
      <c r="GV45" s="177"/>
      <c r="GW45" s="177"/>
      <c r="GX45" s="177"/>
      <c r="GY45" s="177"/>
      <c r="GZ45" s="177"/>
      <c r="HA45" s="177"/>
      <c r="HB45" s="177"/>
      <c r="HC45" s="177"/>
      <c r="HD45" s="177"/>
      <c r="HE45" s="177"/>
      <c r="HF45" s="177"/>
      <c r="HG45" s="177"/>
      <c r="HH45" s="177"/>
      <c r="HI45" s="177"/>
      <c r="HJ45" s="177"/>
      <c r="HK45" s="177"/>
      <c r="HL45" s="177"/>
      <c r="HM45" s="177"/>
      <c r="HN45" s="177"/>
      <c r="HO45" s="177"/>
      <c r="HP45" s="177"/>
      <c r="HQ45" s="177"/>
      <c r="HR45" s="177"/>
      <c r="HS45" s="177"/>
      <c r="HT45" s="177"/>
      <c r="HU45" s="177"/>
      <c r="HV45" s="177"/>
      <c r="HW45" s="177"/>
      <c r="HX45" s="177"/>
      <c r="HY45" s="177"/>
      <c r="HZ45" s="177"/>
      <c r="IA45" s="177"/>
      <c r="IB45" s="177"/>
      <c r="IC45" s="177"/>
      <c r="ID45" s="177"/>
      <c r="IE45" s="177"/>
      <c r="IF45" s="177"/>
      <c r="IG45" s="177"/>
      <c r="IH45" s="177"/>
      <c r="II45" s="177"/>
      <c r="IJ45" s="177"/>
      <c r="IK45" s="177"/>
      <c r="IL45" s="177"/>
      <c r="IM45" s="177"/>
      <c r="IN45" s="177"/>
      <c r="IO45" s="177"/>
      <c r="IP45" s="177"/>
      <c r="IQ45" s="177"/>
      <c r="IR45" s="177"/>
      <c r="IS45" s="177"/>
      <c r="IT45" s="177"/>
      <c r="IU45" s="177"/>
      <c r="IV45" s="177"/>
    </row>
    <row r="46" spans="1:256" ht="15.75" x14ac:dyDescent="0.25">
      <c r="A46" s="158" t="s">
        <v>234</v>
      </c>
      <c r="B46" s="159">
        <v>0</v>
      </c>
      <c r="C46" s="153">
        <v>0</v>
      </c>
      <c r="D46" s="153">
        <v>0</v>
      </c>
      <c r="E46" s="153">
        <v>0</v>
      </c>
      <c r="F46" s="153">
        <v>0</v>
      </c>
      <c r="G46" s="153">
        <v>0</v>
      </c>
      <c r="H46" s="153">
        <v>0</v>
      </c>
      <c r="I46" s="153">
        <v>0</v>
      </c>
      <c r="J46" s="160"/>
      <c r="K46" s="161">
        <v>0</v>
      </c>
      <c r="L46" s="162">
        <v>0</v>
      </c>
      <c r="M46" s="162">
        <v>0</v>
      </c>
      <c r="N46" s="163">
        <v>0</v>
      </c>
    </row>
    <row r="47" spans="1:256" ht="31.5" x14ac:dyDescent="0.25">
      <c r="A47" s="158" t="s">
        <v>235</v>
      </c>
      <c r="B47" s="159">
        <v>0</v>
      </c>
      <c r="C47" s="153">
        <v>0</v>
      </c>
      <c r="D47" s="153">
        <v>0</v>
      </c>
      <c r="E47" s="153">
        <v>0</v>
      </c>
      <c r="F47" s="153">
        <v>0</v>
      </c>
      <c r="G47" s="153">
        <v>0</v>
      </c>
      <c r="H47" s="153">
        <v>0</v>
      </c>
      <c r="I47" s="153">
        <v>0</v>
      </c>
      <c r="J47" s="160"/>
      <c r="K47" s="161">
        <v>0</v>
      </c>
      <c r="L47" s="162">
        <v>0</v>
      </c>
      <c r="M47" s="162">
        <v>0</v>
      </c>
      <c r="N47" s="163">
        <v>0</v>
      </c>
    </row>
    <row r="48" spans="1:256" ht="15.75" x14ac:dyDescent="0.25">
      <c r="A48" s="158" t="s">
        <v>236</v>
      </c>
      <c r="B48" s="159">
        <v>7944</v>
      </c>
      <c r="C48" s="153">
        <v>100</v>
      </c>
      <c r="D48" s="153">
        <v>0</v>
      </c>
      <c r="E48" s="153">
        <v>0</v>
      </c>
      <c r="F48" s="153">
        <v>7844</v>
      </c>
      <c r="G48" s="153">
        <v>106</v>
      </c>
      <c r="H48" s="153">
        <v>6192</v>
      </c>
      <c r="I48" s="153">
        <v>0</v>
      </c>
      <c r="J48" s="160"/>
      <c r="K48" s="161">
        <v>500</v>
      </c>
      <c r="L48" s="162">
        <v>1000</v>
      </c>
      <c r="M48" s="162">
        <v>0</v>
      </c>
      <c r="N48" s="163">
        <v>0</v>
      </c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4"/>
      <c r="CA48" s="84"/>
      <c r="CB48" s="84"/>
      <c r="CC48" s="84"/>
      <c r="CD48" s="84"/>
      <c r="CE48" s="84"/>
      <c r="CF48" s="84"/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4"/>
      <c r="CT48" s="84"/>
      <c r="CU48" s="84"/>
      <c r="CV48" s="84"/>
      <c r="CW48" s="84"/>
      <c r="CX48" s="84"/>
      <c r="CY48" s="84"/>
      <c r="CZ48" s="84"/>
      <c r="DA48" s="84"/>
      <c r="DB48" s="84"/>
      <c r="DC48" s="84"/>
      <c r="DD48" s="84"/>
      <c r="DE48" s="84"/>
      <c r="DF48" s="84"/>
      <c r="DG48" s="84"/>
      <c r="DH48" s="84"/>
      <c r="DI48" s="84"/>
      <c r="DJ48" s="84"/>
      <c r="DK48" s="84"/>
      <c r="DL48" s="84"/>
      <c r="DM48" s="84"/>
      <c r="DN48" s="84"/>
      <c r="DO48" s="84"/>
      <c r="DP48" s="84"/>
      <c r="DQ48" s="84"/>
      <c r="DR48" s="84"/>
      <c r="DS48" s="84"/>
      <c r="DT48" s="84"/>
      <c r="DU48" s="84"/>
      <c r="DV48" s="84"/>
      <c r="DW48" s="84"/>
      <c r="DX48" s="84"/>
      <c r="DY48" s="84"/>
      <c r="DZ48" s="84"/>
      <c r="EA48" s="84"/>
      <c r="EB48" s="84"/>
      <c r="EC48" s="84"/>
      <c r="ED48" s="84"/>
      <c r="EE48" s="84"/>
      <c r="EF48" s="84"/>
      <c r="EG48" s="84"/>
      <c r="EH48" s="84"/>
      <c r="EI48" s="84"/>
      <c r="EJ48" s="84"/>
      <c r="EK48" s="84"/>
      <c r="EL48" s="84"/>
      <c r="EM48" s="84"/>
      <c r="EN48" s="84"/>
      <c r="EO48" s="84"/>
      <c r="EP48" s="84"/>
      <c r="EQ48" s="84"/>
      <c r="ER48" s="84"/>
      <c r="ES48" s="84"/>
      <c r="ET48" s="84"/>
      <c r="EU48" s="84"/>
      <c r="EV48" s="84"/>
      <c r="EW48" s="84"/>
      <c r="EX48" s="84"/>
      <c r="EY48" s="84"/>
      <c r="EZ48" s="84"/>
      <c r="FA48" s="84"/>
      <c r="FB48" s="84"/>
      <c r="FC48" s="84"/>
      <c r="FD48" s="84"/>
      <c r="FE48" s="84"/>
      <c r="FF48" s="84"/>
      <c r="FG48" s="84"/>
      <c r="FH48" s="84"/>
      <c r="FI48" s="84"/>
      <c r="FJ48" s="84"/>
      <c r="FK48" s="84"/>
      <c r="FL48" s="84"/>
      <c r="FM48" s="84"/>
      <c r="FN48" s="84"/>
      <c r="FO48" s="84"/>
      <c r="FP48" s="84"/>
      <c r="FQ48" s="84"/>
      <c r="FR48" s="84"/>
      <c r="FS48" s="84"/>
      <c r="FT48" s="84"/>
      <c r="FU48" s="84"/>
      <c r="FV48" s="84"/>
      <c r="FW48" s="84"/>
      <c r="FX48" s="84"/>
      <c r="FY48" s="84"/>
      <c r="FZ48" s="84"/>
      <c r="GA48" s="84"/>
      <c r="GB48" s="84"/>
      <c r="GC48" s="84"/>
      <c r="GD48" s="84"/>
      <c r="GE48" s="84"/>
      <c r="GF48" s="84"/>
      <c r="GG48" s="84"/>
      <c r="GH48" s="84"/>
      <c r="GI48" s="84"/>
      <c r="GJ48" s="84"/>
      <c r="GK48" s="84"/>
      <c r="GL48" s="84"/>
      <c r="GM48" s="84"/>
      <c r="GN48" s="84"/>
      <c r="GO48" s="84"/>
      <c r="GP48" s="84"/>
      <c r="GQ48" s="84"/>
      <c r="GR48" s="84"/>
      <c r="GS48" s="84"/>
      <c r="GT48" s="84"/>
      <c r="GU48" s="84"/>
      <c r="GV48" s="84"/>
      <c r="GW48" s="84"/>
      <c r="GX48" s="84"/>
      <c r="GY48" s="84"/>
      <c r="GZ48" s="84"/>
      <c r="HA48" s="84"/>
      <c r="HB48" s="84"/>
      <c r="HC48" s="84"/>
      <c r="HD48" s="84"/>
      <c r="HE48" s="84"/>
      <c r="HF48" s="84"/>
      <c r="HG48" s="84"/>
      <c r="HH48" s="84"/>
      <c r="HI48" s="84"/>
      <c r="HJ48" s="84"/>
      <c r="HK48" s="84"/>
      <c r="HL48" s="84"/>
      <c r="HM48" s="84"/>
      <c r="HN48" s="84"/>
      <c r="HO48" s="84"/>
      <c r="HP48" s="84"/>
      <c r="HQ48" s="84"/>
      <c r="HR48" s="84"/>
      <c r="HS48" s="84"/>
      <c r="HT48" s="84"/>
      <c r="HU48" s="84"/>
      <c r="HV48" s="84"/>
      <c r="HW48" s="84"/>
      <c r="HX48" s="84"/>
      <c r="HY48" s="84"/>
      <c r="HZ48" s="84"/>
      <c r="IA48" s="84"/>
      <c r="IB48" s="84"/>
      <c r="IC48" s="84"/>
      <c r="ID48" s="84"/>
      <c r="IE48" s="84"/>
      <c r="IF48" s="84"/>
      <c r="IG48" s="84"/>
      <c r="IH48" s="84"/>
      <c r="II48" s="84"/>
      <c r="IJ48" s="84"/>
      <c r="IK48" s="84"/>
      <c r="IL48" s="84"/>
      <c r="IM48" s="84"/>
      <c r="IN48" s="84"/>
      <c r="IO48" s="84"/>
      <c r="IP48" s="84"/>
      <c r="IQ48" s="84"/>
      <c r="IR48" s="84"/>
      <c r="IS48" s="84"/>
      <c r="IT48" s="84"/>
      <c r="IU48" s="84"/>
      <c r="IV48" s="84"/>
    </row>
    <row r="49" spans="1:256" ht="15.75" x14ac:dyDescent="0.25">
      <c r="A49" s="158" t="s">
        <v>237</v>
      </c>
      <c r="B49" s="159">
        <v>0</v>
      </c>
      <c r="C49" s="153">
        <v>0</v>
      </c>
      <c r="D49" s="153">
        <v>0</v>
      </c>
      <c r="E49" s="153">
        <v>0</v>
      </c>
      <c r="F49" s="153">
        <v>0</v>
      </c>
      <c r="G49" s="153">
        <v>0</v>
      </c>
      <c r="H49" s="153">
        <v>0</v>
      </c>
      <c r="I49" s="153">
        <v>0</v>
      </c>
      <c r="J49" s="160"/>
      <c r="K49" s="161">
        <v>0</v>
      </c>
      <c r="L49" s="162">
        <v>0</v>
      </c>
      <c r="M49" s="162">
        <v>0</v>
      </c>
      <c r="N49" s="163">
        <v>0</v>
      </c>
    </row>
    <row r="50" spans="1:256" ht="15.75" x14ac:dyDescent="0.25">
      <c r="A50" s="158" t="s">
        <v>238</v>
      </c>
      <c r="B50" s="159">
        <v>10688</v>
      </c>
      <c r="C50" s="153">
        <v>50</v>
      </c>
      <c r="D50" s="153">
        <v>0</v>
      </c>
      <c r="E50" s="153">
        <v>0</v>
      </c>
      <c r="F50" s="153">
        <v>10638</v>
      </c>
      <c r="G50" s="153">
        <v>0</v>
      </c>
      <c r="H50" s="153">
        <v>3925</v>
      </c>
      <c r="I50" s="153">
        <v>0</v>
      </c>
      <c r="J50" s="160"/>
      <c r="K50" s="161">
        <v>0</v>
      </c>
      <c r="L50" s="162">
        <v>0</v>
      </c>
      <c r="M50" s="162">
        <v>0</v>
      </c>
      <c r="N50" s="163">
        <v>0</v>
      </c>
    </row>
    <row r="51" spans="1:256" ht="15.75" x14ac:dyDescent="0.25">
      <c r="A51" s="158" t="s">
        <v>239</v>
      </c>
      <c r="B51" s="159">
        <v>7450</v>
      </c>
      <c r="C51" s="153">
        <v>0</v>
      </c>
      <c r="D51" s="153">
        <v>0</v>
      </c>
      <c r="E51" s="153">
        <v>0</v>
      </c>
      <c r="F51" s="153">
        <v>7450</v>
      </c>
      <c r="G51" s="153">
        <v>0</v>
      </c>
      <c r="H51" s="153">
        <v>1541</v>
      </c>
      <c r="I51" s="153">
        <v>0</v>
      </c>
      <c r="J51" s="160"/>
      <c r="K51" s="161">
        <v>0</v>
      </c>
      <c r="L51" s="162">
        <v>0</v>
      </c>
      <c r="M51" s="162">
        <v>0</v>
      </c>
      <c r="N51" s="163">
        <v>0</v>
      </c>
    </row>
    <row r="52" spans="1:256" ht="15.75" x14ac:dyDescent="0.25">
      <c r="A52" s="164" t="s">
        <v>240</v>
      </c>
      <c r="B52" s="159">
        <v>35299</v>
      </c>
      <c r="C52" s="165">
        <v>0</v>
      </c>
      <c r="D52" s="165">
        <v>0</v>
      </c>
      <c r="E52" s="165">
        <v>0</v>
      </c>
      <c r="F52" s="165">
        <v>35299</v>
      </c>
      <c r="G52" s="165">
        <v>2807</v>
      </c>
      <c r="H52" s="165">
        <v>47311</v>
      </c>
      <c r="I52" s="165">
        <v>0</v>
      </c>
      <c r="J52" s="166">
        <v>597147.39999999991</v>
      </c>
      <c r="K52" s="167">
        <v>0</v>
      </c>
      <c r="L52" s="168">
        <v>0</v>
      </c>
      <c r="M52" s="168">
        <v>0</v>
      </c>
      <c r="N52" s="169">
        <v>0</v>
      </c>
      <c r="O52" s="178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  <c r="DP52" s="170"/>
      <c r="DQ52" s="170"/>
      <c r="DR52" s="170"/>
      <c r="DS52" s="170"/>
      <c r="DT52" s="170"/>
      <c r="DU52" s="170"/>
      <c r="DV52" s="170"/>
      <c r="DW52" s="170"/>
      <c r="DX52" s="170"/>
      <c r="DY52" s="170"/>
      <c r="DZ52" s="170"/>
      <c r="EA52" s="170"/>
      <c r="EB52" s="170"/>
      <c r="EC52" s="170"/>
      <c r="ED52" s="170"/>
      <c r="EE52" s="170"/>
      <c r="EF52" s="170"/>
      <c r="EG52" s="170"/>
      <c r="EH52" s="170"/>
      <c r="EI52" s="170"/>
      <c r="EJ52" s="170"/>
      <c r="EK52" s="170"/>
      <c r="EL52" s="170"/>
      <c r="EM52" s="170"/>
      <c r="EN52" s="170"/>
      <c r="EO52" s="170"/>
      <c r="EP52" s="170"/>
      <c r="EQ52" s="170"/>
      <c r="ER52" s="170"/>
      <c r="ES52" s="170"/>
      <c r="ET52" s="170"/>
      <c r="EU52" s="170"/>
      <c r="EV52" s="170"/>
      <c r="EW52" s="170"/>
      <c r="EX52" s="170"/>
      <c r="EY52" s="170"/>
      <c r="EZ52" s="170"/>
      <c r="FA52" s="170"/>
      <c r="FB52" s="170"/>
      <c r="FC52" s="170"/>
      <c r="FD52" s="170"/>
      <c r="FE52" s="170"/>
      <c r="FF52" s="170"/>
      <c r="FG52" s="170"/>
      <c r="FH52" s="170"/>
      <c r="FI52" s="170"/>
      <c r="FJ52" s="170"/>
      <c r="FK52" s="170"/>
      <c r="FL52" s="170"/>
      <c r="FM52" s="170"/>
      <c r="FN52" s="170"/>
      <c r="FO52" s="170"/>
      <c r="FP52" s="170"/>
      <c r="FQ52" s="170"/>
      <c r="FR52" s="170"/>
      <c r="FS52" s="170"/>
      <c r="FT52" s="170"/>
      <c r="FU52" s="170"/>
      <c r="FV52" s="170"/>
      <c r="FW52" s="170"/>
      <c r="FX52" s="170"/>
      <c r="FY52" s="170"/>
      <c r="FZ52" s="170"/>
      <c r="GA52" s="170"/>
      <c r="GB52" s="170"/>
      <c r="GC52" s="170"/>
      <c r="GD52" s="170"/>
      <c r="GE52" s="170"/>
      <c r="GF52" s="170"/>
      <c r="GG52" s="170"/>
      <c r="GH52" s="170"/>
      <c r="GI52" s="170"/>
      <c r="GJ52" s="170"/>
      <c r="GK52" s="170"/>
      <c r="GL52" s="170"/>
      <c r="GM52" s="170"/>
      <c r="GN52" s="170"/>
      <c r="GO52" s="170"/>
      <c r="GP52" s="170"/>
      <c r="GQ52" s="170"/>
      <c r="GR52" s="170"/>
      <c r="GS52" s="170"/>
      <c r="GT52" s="170"/>
      <c r="GU52" s="170"/>
      <c r="GV52" s="170"/>
      <c r="GW52" s="170"/>
      <c r="GX52" s="170"/>
      <c r="GY52" s="170"/>
      <c r="GZ52" s="170"/>
      <c r="HA52" s="170"/>
      <c r="HB52" s="170"/>
      <c r="HC52" s="170"/>
      <c r="HD52" s="170"/>
      <c r="HE52" s="170"/>
      <c r="HF52" s="170"/>
      <c r="HG52" s="170"/>
      <c r="HH52" s="170"/>
      <c r="HI52" s="170"/>
      <c r="HJ52" s="170"/>
      <c r="HK52" s="170"/>
      <c r="HL52" s="170"/>
      <c r="HM52" s="170"/>
      <c r="HN52" s="170"/>
      <c r="HO52" s="170"/>
      <c r="HP52" s="170"/>
      <c r="HQ52" s="170"/>
      <c r="HR52" s="170"/>
      <c r="HS52" s="170"/>
      <c r="HT52" s="170"/>
      <c r="HU52" s="170"/>
      <c r="HV52" s="170"/>
      <c r="HW52" s="170"/>
      <c r="HX52" s="170"/>
      <c r="HY52" s="170"/>
      <c r="HZ52" s="170"/>
      <c r="IA52" s="170"/>
      <c r="IB52" s="170"/>
      <c r="IC52" s="170"/>
      <c r="ID52" s="170"/>
      <c r="IE52" s="170"/>
      <c r="IF52" s="170"/>
      <c r="IG52" s="170"/>
      <c r="IH52" s="170"/>
      <c r="II52" s="170"/>
      <c r="IJ52" s="170"/>
      <c r="IK52" s="170"/>
      <c r="IL52" s="170"/>
      <c r="IM52" s="170"/>
      <c r="IN52" s="170"/>
      <c r="IO52" s="170"/>
      <c r="IP52" s="170"/>
      <c r="IQ52" s="170"/>
      <c r="IR52" s="170"/>
      <c r="IS52" s="170"/>
      <c r="IT52" s="170"/>
      <c r="IU52" s="170"/>
      <c r="IV52" s="170"/>
    </row>
    <row r="53" spans="1:256" ht="15.75" x14ac:dyDescent="0.25">
      <c r="A53" s="164" t="s">
        <v>241</v>
      </c>
      <c r="B53" s="159">
        <v>10949</v>
      </c>
      <c r="C53" s="165">
        <v>0</v>
      </c>
      <c r="D53" s="165">
        <v>0</v>
      </c>
      <c r="E53" s="165">
        <v>0</v>
      </c>
      <c r="F53" s="165">
        <v>10949</v>
      </c>
      <c r="G53" s="165">
        <v>0</v>
      </c>
      <c r="H53" s="165">
        <v>4872</v>
      </c>
      <c r="I53" s="165">
        <v>0</v>
      </c>
      <c r="J53" s="166">
        <v>89592.799999999988</v>
      </c>
      <c r="K53" s="167">
        <v>0</v>
      </c>
      <c r="L53" s="168">
        <v>0</v>
      </c>
      <c r="M53" s="168">
        <v>0</v>
      </c>
      <c r="N53" s="169">
        <v>0</v>
      </c>
      <c r="O53" s="178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  <c r="BP53" s="170"/>
      <c r="BQ53" s="170"/>
      <c r="BR53" s="170"/>
      <c r="BS53" s="170"/>
      <c r="BT53" s="170"/>
      <c r="BU53" s="170"/>
      <c r="BV53" s="170"/>
      <c r="BW53" s="170"/>
      <c r="BX53" s="170"/>
      <c r="BY53" s="170"/>
      <c r="BZ53" s="170"/>
      <c r="CA53" s="170"/>
      <c r="CB53" s="170"/>
      <c r="CC53" s="170"/>
      <c r="CD53" s="170"/>
      <c r="CE53" s="170"/>
      <c r="CF53" s="170"/>
      <c r="CG53" s="170"/>
      <c r="CH53" s="170"/>
      <c r="CI53" s="170"/>
      <c r="CJ53" s="170"/>
      <c r="CK53" s="170"/>
      <c r="CL53" s="170"/>
      <c r="CM53" s="170"/>
      <c r="CN53" s="170"/>
      <c r="CO53" s="170"/>
      <c r="CP53" s="170"/>
      <c r="CQ53" s="170"/>
      <c r="CR53" s="170"/>
      <c r="CS53" s="170"/>
      <c r="CT53" s="170"/>
      <c r="CU53" s="170"/>
      <c r="CV53" s="170"/>
      <c r="CW53" s="170"/>
      <c r="CX53" s="170"/>
      <c r="CY53" s="170"/>
      <c r="CZ53" s="170"/>
      <c r="DA53" s="170"/>
      <c r="DB53" s="170"/>
      <c r="DC53" s="170"/>
      <c r="DD53" s="170"/>
      <c r="DE53" s="170"/>
      <c r="DF53" s="170"/>
      <c r="DG53" s="170"/>
      <c r="DH53" s="170"/>
      <c r="DI53" s="170"/>
      <c r="DJ53" s="170"/>
      <c r="DK53" s="170"/>
      <c r="DL53" s="170"/>
      <c r="DM53" s="170"/>
      <c r="DN53" s="170"/>
      <c r="DO53" s="170"/>
      <c r="DP53" s="170"/>
      <c r="DQ53" s="170"/>
      <c r="DR53" s="170"/>
      <c r="DS53" s="170"/>
      <c r="DT53" s="170"/>
      <c r="DU53" s="170"/>
      <c r="DV53" s="170"/>
      <c r="DW53" s="170"/>
      <c r="DX53" s="170"/>
      <c r="DY53" s="170"/>
      <c r="DZ53" s="170"/>
      <c r="EA53" s="170"/>
      <c r="EB53" s="170"/>
      <c r="EC53" s="170"/>
      <c r="ED53" s="170"/>
      <c r="EE53" s="170"/>
      <c r="EF53" s="170"/>
      <c r="EG53" s="170"/>
      <c r="EH53" s="170"/>
      <c r="EI53" s="170"/>
      <c r="EJ53" s="170"/>
      <c r="EK53" s="170"/>
      <c r="EL53" s="170"/>
      <c r="EM53" s="170"/>
      <c r="EN53" s="170"/>
      <c r="EO53" s="170"/>
      <c r="EP53" s="170"/>
      <c r="EQ53" s="170"/>
      <c r="ER53" s="170"/>
      <c r="ES53" s="170"/>
      <c r="ET53" s="170"/>
      <c r="EU53" s="170"/>
      <c r="EV53" s="170"/>
      <c r="EW53" s="170"/>
      <c r="EX53" s="170"/>
      <c r="EY53" s="170"/>
      <c r="EZ53" s="170"/>
      <c r="FA53" s="170"/>
      <c r="FB53" s="170"/>
      <c r="FC53" s="170"/>
      <c r="FD53" s="170"/>
      <c r="FE53" s="170"/>
      <c r="FF53" s="170"/>
      <c r="FG53" s="170"/>
      <c r="FH53" s="170"/>
      <c r="FI53" s="170"/>
      <c r="FJ53" s="170"/>
      <c r="FK53" s="170"/>
      <c r="FL53" s="170"/>
      <c r="FM53" s="170"/>
      <c r="FN53" s="170"/>
      <c r="FO53" s="170"/>
      <c r="FP53" s="170"/>
      <c r="FQ53" s="170"/>
      <c r="FR53" s="170"/>
      <c r="FS53" s="170"/>
      <c r="FT53" s="170"/>
      <c r="FU53" s="170"/>
      <c r="FV53" s="170"/>
      <c r="FW53" s="170"/>
      <c r="FX53" s="170"/>
      <c r="FY53" s="170"/>
      <c r="FZ53" s="170"/>
      <c r="GA53" s="170"/>
      <c r="GB53" s="170"/>
      <c r="GC53" s="170"/>
      <c r="GD53" s="170"/>
      <c r="GE53" s="170"/>
      <c r="GF53" s="170"/>
      <c r="GG53" s="170"/>
      <c r="GH53" s="170"/>
      <c r="GI53" s="170"/>
      <c r="GJ53" s="170"/>
      <c r="GK53" s="170"/>
      <c r="GL53" s="170"/>
      <c r="GM53" s="170"/>
      <c r="GN53" s="170"/>
      <c r="GO53" s="170"/>
      <c r="GP53" s="170"/>
      <c r="GQ53" s="170"/>
      <c r="GR53" s="170"/>
      <c r="GS53" s="170"/>
      <c r="GT53" s="170"/>
      <c r="GU53" s="170"/>
      <c r="GV53" s="170"/>
      <c r="GW53" s="170"/>
      <c r="GX53" s="170"/>
      <c r="GY53" s="170"/>
      <c r="GZ53" s="170"/>
      <c r="HA53" s="170"/>
      <c r="HB53" s="170"/>
      <c r="HC53" s="170"/>
      <c r="HD53" s="170"/>
      <c r="HE53" s="170"/>
      <c r="HF53" s="170"/>
      <c r="HG53" s="170"/>
      <c r="HH53" s="170"/>
      <c r="HI53" s="170"/>
      <c r="HJ53" s="170"/>
      <c r="HK53" s="170"/>
      <c r="HL53" s="170"/>
      <c r="HM53" s="170"/>
      <c r="HN53" s="170"/>
      <c r="HO53" s="170"/>
      <c r="HP53" s="170"/>
      <c r="HQ53" s="170"/>
      <c r="HR53" s="170"/>
      <c r="HS53" s="170"/>
      <c r="HT53" s="170"/>
      <c r="HU53" s="170"/>
      <c r="HV53" s="170"/>
      <c r="HW53" s="170"/>
      <c r="HX53" s="170"/>
      <c r="HY53" s="170"/>
      <c r="HZ53" s="170"/>
      <c r="IA53" s="170"/>
      <c r="IB53" s="170"/>
      <c r="IC53" s="170"/>
      <c r="ID53" s="170"/>
      <c r="IE53" s="170"/>
      <c r="IF53" s="170"/>
      <c r="IG53" s="170"/>
      <c r="IH53" s="170"/>
      <c r="II53" s="170"/>
      <c r="IJ53" s="170"/>
      <c r="IK53" s="170"/>
      <c r="IL53" s="170"/>
      <c r="IM53" s="170"/>
      <c r="IN53" s="170"/>
      <c r="IO53" s="170"/>
      <c r="IP53" s="170"/>
      <c r="IQ53" s="170"/>
      <c r="IR53" s="170"/>
      <c r="IS53" s="170"/>
      <c r="IT53" s="170"/>
      <c r="IU53" s="170"/>
      <c r="IV53" s="170"/>
    </row>
    <row r="54" spans="1:256" ht="15.75" x14ac:dyDescent="0.25">
      <c r="A54" s="164" t="s">
        <v>242</v>
      </c>
      <c r="B54" s="159">
        <v>13760</v>
      </c>
      <c r="C54" s="165">
        <v>0</v>
      </c>
      <c r="D54" s="165">
        <v>0</v>
      </c>
      <c r="E54" s="165">
        <v>0</v>
      </c>
      <c r="F54" s="165">
        <v>13760</v>
      </c>
      <c r="G54" s="165">
        <v>0</v>
      </c>
      <c r="H54" s="165">
        <v>11573</v>
      </c>
      <c r="I54" s="165">
        <v>0</v>
      </c>
      <c r="J54" s="166">
        <v>163826.20000000001</v>
      </c>
      <c r="K54" s="167">
        <v>0</v>
      </c>
      <c r="L54" s="168">
        <v>0</v>
      </c>
      <c r="M54" s="168">
        <v>0</v>
      </c>
      <c r="N54" s="169">
        <v>0</v>
      </c>
      <c r="O54" s="178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  <c r="CT54" s="170"/>
      <c r="CU54" s="170"/>
      <c r="CV54" s="170"/>
      <c r="CW54" s="170"/>
      <c r="CX54" s="170"/>
      <c r="CY54" s="170"/>
      <c r="CZ54" s="170"/>
      <c r="DA54" s="170"/>
      <c r="DB54" s="170"/>
      <c r="DC54" s="170"/>
      <c r="DD54" s="170"/>
      <c r="DE54" s="170"/>
      <c r="DF54" s="170"/>
      <c r="DG54" s="170"/>
      <c r="DH54" s="170"/>
      <c r="DI54" s="170"/>
      <c r="DJ54" s="170"/>
      <c r="DK54" s="170"/>
      <c r="DL54" s="170"/>
      <c r="DM54" s="170"/>
      <c r="DN54" s="170"/>
      <c r="DO54" s="170"/>
      <c r="DP54" s="170"/>
      <c r="DQ54" s="170"/>
      <c r="DR54" s="170"/>
      <c r="DS54" s="170"/>
      <c r="DT54" s="170"/>
      <c r="DU54" s="170"/>
      <c r="DV54" s="170"/>
      <c r="DW54" s="170"/>
      <c r="DX54" s="170"/>
      <c r="DY54" s="170"/>
      <c r="DZ54" s="170"/>
      <c r="EA54" s="170"/>
      <c r="EB54" s="170"/>
      <c r="EC54" s="170"/>
      <c r="ED54" s="170"/>
      <c r="EE54" s="170"/>
      <c r="EF54" s="170"/>
      <c r="EG54" s="170"/>
      <c r="EH54" s="170"/>
      <c r="EI54" s="170"/>
      <c r="EJ54" s="170"/>
      <c r="EK54" s="170"/>
      <c r="EL54" s="170"/>
      <c r="EM54" s="170"/>
      <c r="EN54" s="170"/>
      <c r="EO54" s="170"/>
      <c r="EP54" s="170"/>
      <c r="EQ54" s="170"/>
      <c r="ER54" s="170"/>
      <c r="ES54" s="170"/>
      <c r="ET54" s="170"/>
      <c r="EU54" s="170"/>
      <c r="EV54" s="170"/>
      <c r="EW54" s="170"/>
      <c r="EX54" s="170"/>
      <c r="EY54" s="170"/>
      <c r="EZ54" s="170"/>
      <c r="FA54" s="170"/>
      <c r="FB54" s="170"/>
      <c r="FC54" s="170"/>
      <c r="FD54" s="170"/>
      <c r="FE54" s="170"/>
      <c r="FF54" s="170"/>
      <c r="FG54" s="170"/>
      <c r="FH54" s="170"/>
      <c r="FI54" s="170"/>
      <c r="FJ54" s="170"/>
      <c r="FK54" s="170"/>
      <c r="FL54" s="170"/>
      <c r="FM54" s="170"/>
      <c r="FN54" s="170"/>
      <c r="FO54" s="170"/>
      <c r="FP54" s="170"/>
      <c r="FQ54" s="170"/>
      <c r="FR54" s="170"/>
      <c r="FS54" s="170"/>
      <c r="FT54" s="170"/>
      <c r="FU54" s="170"/>
      <c r="FV54" s="170"/>
      <c r="FW54" s="170"/>
      <c r="FX54" s="170"/>
      <c r="FY54" s="170"/>
      <c r="FZ54" s="170"/>
      <c r="GA54" s="170"/>
      <c r="GB54" s="170"/>
      <c r="GC54" s="170"/>
      <c r="GD54" s="170"/>
      <c r="GE54" s="170"/>
      <c r="GF54" s="170"/>
      <c r="GG54" s="170"/>
      <c r="GH54" s="170"/>
      <c r="GI54" s="170"/>
      <c r="GJ54" s="170"/>
      <c r="GK54" s="170"/>
      <c r="GL54" s="170"/>
      <c r="GM54" s="170"/>
      <c r="GN54" s="170"/>
      <c r="GO54" s="170"/>
      <c r="GP54" s="170"/>
      <c r="GQ54" s="170"/>
      <c r="GR54" s="170"/>
      <c r="GS54" s="170"/>
      <c r="GT54" s="170"/>
      <c r="GU54" s="170"/>
      <c r="GV54" s="170"/>
      <c r="GW54" s="170"/>
      <c r="GX54" s="170"/>
      <c r="GY54" s="170"/>
      <c r="GZ54" s="170"/>
      <c r="HA54" s="170"/>
      <c r="HB54" s="170"/>
      <c r="HC54" s="170"/>
      <c r="HD54" s="170"/>
      <c r="HE54" s="170"/>
      <c r="HF54" s="170"/>
      <c r="HG54" s="170"/>
      <c r="HH54" s="170"/>
      <c r="HI54" s="170"/>
      <c r="HJ54" s="170"/>
      <c r="HK54" s="170"/>
      <c r="HL54" s="170"/>
      <c r="HM54" s="170"/>
      <c r="HN54" s="170"/>
      <c r="HO54" s="170"/>
      <c r="HP54" s="170"/>
      <c r="HQ54" s="170"/>
      <c r="HR54" s="170"/>
      <c r="HS54" s="170"/>
      <c r="HT54" s="170"/>
      <c r="HU54" s="170"/>
      <c r="HV54" s="170"/>
      <c r="HW54" s="170"/>
      <c r="HX54" s="170"/>
      <c r="HY54" s="170"/>
      <c r="HZ54" s="170"/>
      <c r="IA54" s="170"/>
      <c r="IB54" s="170"/>
      <c r="IC54" s="170"/>
      <c r="ID54" s="170"/>
      <c r="IE54" s="170"/>
      <c r="IF54" s="170"/>
      <c r="IG54" s="170"/>
      <c r="IH54" s="170"/>
      <c r="II54" s="170"/>
      <c r="IJ54" s="170"/>
      <c r="IK54" s="170"/>
      <c r="IL54" s="170"/>
      <c r="IM54" s="170"/>
      <c r="IN54" s="170"/>
      <c r="IO54" s="170"/>
      <c r="IP54" s="170"/>
      <c r="IQ54" s="170"/>
      <c r="IR54" s="170"/>
      <c r="IS54" s="170"/>
      <c r="IT54" s="170"/>
      <c r="IU54" s="170"/>
      <c r="IV54" s="170"/>
    </row>
    <row r="55" spans="1:256" ht="15.75" x14ac:dyDescent="0.25">
      <c r="A55" s="164" t="s">
        <v>243</v>
      </c>
      <c r="B55" s="159">
        <v>9409</v>
      </c>
      <c r="C55" s="165">
        <v>0</v>
      </c>
      <c r="D55" s="165">
        <v>0</v>
      </c>
      <c r="E55" s="165">
        <v>0</v>
      </c>
      <c r="F55" s="165">
        <v>9409</v>
      </c>
      <c r="G55" s="165">
        <v>1731</v>
      </c>
      <c r="H55" s="165">
        <v>13070</v>
      </c>
      <c r="I55" s="165">
        <v>0</v>
      </c>
      <c r="J55" s="166">
        <v>167418</v>
      </c>
      <c r="K55" s="167">
        <v>0</v>
      </c>
      <c r="L55" s="168">
        <v>0</v>
      </c>
      <c r="M55" s="168">
        <v>0</v>
      </c>
      <c r="N55" s="169">
        <v>0</v>
      </c>
      <c r="O55" s="178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0"/>
      <c r="BP55" s="170"/>
      <c r="BQ55" s="170"/>
      <c r="BR55" s="170"/>
      <c r="BS55" s="170"/>
      <c r="BT55" s="170"/>
      <c r="BU55" s="170"/>
      <c r="BV55" s="170"/>
      <c r="BW55" s="170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  <c r="CV55" s="170"/>
      <c r="CW55" s="170"/>
      <c r="CX55" s="170"/>
      <c r="CY55" s="170"/>
      <c r="CZ55" s="170"/>
      <c r="DA55" s="170"/>
      <c r="DB55" s="170"/>
      <c r="DC55" s="170"/>
      <c r="DD55" s="170"/>
      <c r="DE55" s="170"/>
      <c r="DF55" s="170"/>
      <c r="DG55" s="170"/>
      <c r="DH55" s="170"/>
      <c r="DI55" s="170"/>
      <c r="DJ55" s="170"/>
      <c r="DK55" s="170"/>
      <c r="DL55" s="170"/>
      <c r="DM55" s="170"/>
      <c r="DN55" s="170"/>
      <c r="DO55" s="170"/>
      <c r="DP55" s="170"/>
      <c r="DQ55" s="170"/>
      <c r="DR55" s="170"/>
      <c r="DS55" s="170"/>
      <c r="DT55" s="170"/>
      <c r="DU55" s="170"/>
      <c r="DV55" s="170"/>
      <c r="DW55" s="170"/>
      <c r="DX55" s="170"/>
      <c r="DY55" s="170"/>
      <c r="DZ55" s="170"/>
      <c r="EA55" s="170"/>
      <c r="EB55" s="170"/>
      <c r="EC55" s="170"/>
      <c r="ED55" s="170"/>
      <c r="EE55" s="170"/>
      <c r="EF55" s="170"/>
      <c r="EG55" s="170"/>
      <c r="EH55" s="170"/>
      <c r="EI55" s="170"/>
      <c r="EJ55" s="170"/>
      <c r="EK55" s="170"/>
      <c r="EL55" s="170"/>
      <c r="EM55" s="170"/>
      <c r="EN55" s="170"/>
      <c r="EO55" s="170"/>
      <c r="EP55" s="170"/>
      <c r="EQ55" s="170"/>
      <c r="ER55" s="170"/>
      <c r="ES55" s="170"/>
      <c r="ET55" s="170"/>
      <c r="EU55" s="170"/>
      <c r="EV55" s="170"/>
      <c r="EW55" s="170"/>
      <c r="EX55" s="170"/>
      <c r="EY55" s="170"/>
      <c r="EZ55" s="170"/>
      <c r="FA55" s="170"/>
      <c r="FB55" s="170"/>
      <c r="FC55" s="170"/>
      <c r="FD55" s="170"/>
      <c r="FE55" s="170"/>
      <c r="FF55" s="170"/>
      <c r="FG55" s="170"/>
      <c r="FH55" s="170"/>
      <c r="FI55" s="170"/>
      <c r="FJ55" s="170"/>
      <c r="FK55" s="170"/>
      <c r="FL55" s="170"/>
      <c r="FM55" s="170"/>
      <c r="FN55" s="170"/>
      <c r="FO55" s="170"/>
      <c r="FP55" s="170"/>
      <c r="FQ55" s="170"/>
      <c r="FR55" s="170"/>
      <c r="FS55" s="170"/>
      <c r="FT55" s="170"/>
      <c r="FU55" s="170"/>
      <c r="FV55" s="170"/>
      <c r="FW55" s="170"/>
      <c r="FX55" s="170"/>
      <c r="FY55" s="170"/>
      <c r="FZ55" s="170"/>
      <c r="GA55" s="170"/>
      <c r="GB55" s="170"/>
      <c r="GC55" s="170"/>
      <c r="GD55" s="170"/>
      <c r="GE55" s="170"/>
      <c r="GF55" s="170"/>
      <c r="GG55" s="170"/>
      <c r="GH55" s="170"/>
      <c r="GI55" s="170"/>
      <c r="GJ55" s="170"/>
      <c r="GK55" s="170"/>
      <c r="GL55" s="170"/>
      <c r="GM55" s="170"/>
      <c r="GN55" s="170"/>
      <c r="GO55" s="170"/>
      <c r="GP55" s="170"/>
      <c r="GQ55" s="170"/>
      <c r="GR55" s="170"/>
      <c r="GS55" s="170"/>
      <c r="GT55" s="170"/>
      <c r="GU55" s="170"/>
      <c r="GV55" s="170"/>
      <c r="GW55" s="170"/>
      <c r="GX55" s="170"/>
      <c r="GY55" s="170"/>
      <c r="GZ55" s="170"/>
      <c r="HA55" s="170"/>
      <c r="HB55" s="170"/>
      <c r="HC55" s="170"/>
      <c r="HD55" s="170"/>
      <c r="HE55" s="170"/>
      <c r="HF55" s="170"/>
      <c r="HG55" s="170"/>
      <c r="HH55" s="170"/>
      <c r="HI55" s="170"/>
      <c r="HJ55" s="170"/>
      <c r="HK55" s="170"/>
      <c r="HL55" s="170"/>
      <c r="HM55" s="170"/>
      <c r="HN55" s="170"/>
      <c r="HO55" s="170"/>
      <c r="HP55" s="170"/>
      <c r="HQ55" s="170"/>
      <c r="HR55" s="170"/>
      <c r="HS55" s="170"/>
      <c r="HT55" s="170"/>
      <c r="HU55" s="170"/>
      <c r="HV55" s="170"/>
      <c r="HW55" s="170"/>
      <c r="HX55" s="170"/>
      <c r="HY55" s="170"/>
      <c r="HZ55" s="170"/>
      <c r="IA55" s="170"/>
      <c r="IB55" s="170"/>
      <c r="IC55" s="170"/>
      <c r="ID55" s="170"/>
      <c r="IE55" s="170"/>
      <c r="IF55" s="170"/>
      <c r="IG55" s="170"/>
      <c r="IH55" s="170"/>
      <c r="II55" s="170"/>
      <c r="IJ55" s="170"/>
      <c r="IK55" s="170"/>
      <c r="IL55" s="170"/>
      <c r="IM55" s="170"/>
      <c r="IN55" s="170"/>
      <c r="IO55" s="170"/>
      <c r="IP55" s="170"/>
      <c r="IQ55" s="170"/>
      <c r="IR55" s="170"/>
      <c r="IS55" s="170"/>
      <c r="IT55" s="170"/>
      <c r="IU55" s="170"/>
      <c r="IV55" s="170"/>
    </row>
    <row r="56" spans="1:256" ht="15.75" x14ac:dyDescent="0.25">
      <c r="A56" s="158" t="s">
        <v>244</v>
      </c>
      <c r="B56" s="159">
        <v>457</v>
      </c>
      <c r="C56" s="153">
        <v>0</v>
      </c>
      <c r="D56" s="153">
        <v>0</v>
      </c>
      <c r="E56" s="153">
        <v>0</v>
      </c>
      <c r="F56" s="153">
        <v>457</v>
      </c>
      <c r="G56" s="153">
        <v>0</v>
      </c>
      <c r="H56" s="153">
        <v>2010</v>
      </c>
      <c r="I56" s="153">
        <v>0</v>
      </c>
      <c r="J56" s="160"/>
      <c r="K56" s="161">
        <v>0</v>
      </c>
      <c r="L56" s="162">
        <v>0</v>
      </c>
      <c r="M56" s="162">
        <v>0</v>
      </c>
      <c r="N56" s="163">
        <v>0</v>
      </c>
      <c r="O56" s="178"/>
    </row>
    <row r="57" spans="1:256" ht="15.75" x14ac:dyDescent="0.25">
      <c r="A57" s="158" t="s">
        <v>245</v>
      </c>
      <c r="B57" s="159">
        <v>64512</v>
      </c>
      <c r="C57" s="153">
        <v>4266</v>
      </c>
      <c r="D57" s="153">
        <v>17324</v>
      </c>
      <c r="E57" s="153">
        <v>2553</v>
      </c>
      <c r="F57" s="153">
        <v>42922</v>
      </c>
      <c r="G57" s="153">
        <v>16741</v>
      </c>
      <c r="H57" s="153">
        <v>25619</v>
      </c>
      <c r="I57" s="153">
        <v>0</v>
      </c>
      <c r="J57" s="160"/>
      <c r="K57" s="161">
        <v>0</v>
      </c>
      <c r="L57" s="162">
        <v>0</v>
      </c>
      <c r="M57" s="162">
        <v>0</v>
      </c>
      <c r="N57" s="163">
        <v>0</v>
      </c>
      <c r="O57" s="178"/>
    </row>
    <row r="58" spans="1:256" ht="15.75" x14ac:dyDescent="0.25">
      <c r="A58" s="158" t="s">
        <v>246</v>
      </c>
      <c r="B58" s="159">
        <v>609886</v>
      </c>
      <c r="C58" s="153">
        <v>49046</v>
      </c>
      <c r="D58" s="153">
        <v>187271</v>
      </c>
      <c r="E58" s="153">
        <v>42996</v>
      </c>
      <c r="F58" s="153">
        <v>373569</v>
      </c>
      <c r="G58" s="153">
        <v>219323</v>
      </c>
      <c r="H58" s="153">
        <v>404306</v>
      </c>
      <c r="I58" s="153">
        <v>0</v>
      </c>
      <c r="J58" s="160"/>
      <c r="K58" s="161">
        <v>0</v>
      </c>
      <c r="L58" s="162">
        <v>0</v>
      </c>
      <c r="M58" s="162">
        <v>0</v>
      </c>
      <c r="N58" s="163">
        <v>0</v>
      </c>
      <c r="O58" s="178"/>
    </row>
    <row r="59" spans="1:256" ht="15.75" x14ac:dyDescent="0.25">
      <c r="A59" s="158" t="s">
        <v>247</v>
      </c>
      <c r="B59" s="159">
        <v>0</v>
      </c>
      <c r="C59" s="153">
        <v>0</v>
      </c>
      <c r="D59" s="153">
        <v>0</v>
      </c>
      <c r="E59" s="153">
        <v>0</v>
      </c>
      <c r="F59" s="153">
        <v>0</v>
      </c>
      <c r="G59" s="153">
        <v>0</v>
      </c>
      <c r="H59" s="153">
        <v>0</v>
      </c>
      <c r="I59" s="153">
        <v>400</v>
      </c>
      <c r="J59" s="160"/>
      <c r="K59" s="161">
        <v>0</v>
      </c>
      <c r="L59" s="162">
        <v>0</v>
      </c>
      <c r="M59" s="162">
        <v>0</v>
      </c>
      <c r="N59" s="163">
        <v>0</v>
      </c>
      <c r="O59" s="178"/>
    </row>
    <row r="60" spans="1:256" ht="15.75" x14ac:dyDescent="0.25">
      <c r="A60" s="158" t="s">
        <v>248</v>
      </c>
      <c r="B60" s="159">
        <v>448</v>
      </c>
      <c r="C60" s="153">
        <v>0</v>
      </c>
      <c r="D60" s="153">
        <v>0</v>
      </c>
      <c r="E60" s="153">
        <v>0</v>
      </c>
      <c r="F60" s="153">
        <v>448</v>
      </c>
      <c r="G60" s="153">
        <v>0</v>
      </c>
      <c r="H60" s="153">
        <v>7</v>
      </c>
      <c r="I60" s="153">
        <v>0</v>
      </c>
      <c r="J60" s="160"/>
      <c r="K60" s="161">
        <v>0</v>
      </c>
      <c r="L60" s="162">
        <v>0</v>
      </c>
      <c r="M60" s="162">
        <v>0</v>
      </c>
      <c r="N60" s="163">
        <v>0</v>
      </c>
      <c r="O60" s="178"/>
    </row>
    <row r="61" spans="1:256" ht="15.75" x14ac:dyDescent="0.25">
      <c r="A61" s="158" t="s">
        <v>249</v>
      </c>
      <c r="B61" s="159">
        <v>41838</v>
      </c>
      <c r="C61" s="153">
        <v>0</v>
      </c>
      <c r="D61" s="153">
        <v>0</v>
      </c>
      <c r="E61" s="153">
        <v>0</v>
      </c>
      <c r="F61" s="153">
        <v>41838</v>
      </c>
      <c r="G61" s="153">
        <v>35011</v>
      </c>
      <c r="H61" s="153">
        <v>66171</v>
      </c>
      <c r="I61" s="153">
        <v>0</v>
      </c>
      <c r="J61" s="160"/>
      <c r="K61" s="161">
        <v>300</v>
      </c>
      <c r="L61" s="162">
        <v>0</v>
      </c>
      <c r="M61" s="162">
        <v>0</v>
      </c>
      <c r="N61" s="163">
        <v>0</v>
      </c>
      <c r="O61" s="178"/>
    </row>
    <row r="62" spans="1:256" ht="31.5" x14ac:dyDescent="0.25">
      <c r="A62" s="158" t="s">
        <v>250</v>
      </c>
      <c r="B62" s="159">
        <v>0</v>
      </c>
      <c r="C62" s="153">
        <v>0</v>
      </c>
      <c r="D62" s="153">
        <v>0</v>
      </c>
      <c r="E62" s="153">
        <v>0</v>
      </c>
      <c r="F62" s="153">
        <v>0</v>
      </c>
      <c r="G62" s="153">
        <v>0</v>
      </c>
      <c r="H62" s="153">
        <v>0</v>
      </c>
      <c r="I62" s="153">
        <v>50</v>
      </c>
      <c r="J62" s="160"/>
      <c r="K62" s="161">
        <v>0</v>
      </c>
      <c r="L62" s="162">
        <v>0</v>
      </c>
      <c r="M62" s="162">
        <v>0</v>
      </c>
      <c r="N62" s="163">
        <v>0</v>
      </c>
      <c r="O62" s="178"/>
    </row>
    <row r="63" spans="1:256" ht="15.75" x14ac:dyDescent="0.25">
      <c r="A63" s="158" t="s">
        <v>251</v>
      </c>
      <c r="B63" s="159">
        <v>15957</v>
      </c>
      <c r="C63" s="153">
        <v>0</v>
      </c>
      <c r="D63" s="153">
        <v>0</v>
      </c>
      <c r="E63" s="153">
        <v>0</v>
      </c>
      <c r="F63" s="153">
        <v>15957</v>
      </c>
      <c r="G63" s="153">
        <v>1236</v>
      </c>
      <c r="H63" s="153">
        <v>22239</v>
      </c>
      <c r="I63" s="153">
        <v>0</v>
      </c>
      <c r="J63" s="160"/>
      <c r="K63" s="161">
        <v>0</v>
      </c>
      <c r="L63" s="162">
        <v>0</v>
      </c>
      <c r="M63" s="162">
        <v>0</v>
      </c>
      <c r="N63" s="163">
        <v>0</v>
      </c>
      <c r="O63" s="178"/>
    </row>
    <row r="64" spans="1:256" ht="15.75" x14ac:dyDescent="0.25">
      <c r="A64" s="158" t="s">
        <v>252</v>
      </c>
      <c r="B64" s="159">
        <v>58712</v>
      </c>
      <c r="C64" s="153">
        <v>170</v>
      </c>
      <c r="D64" s="153">
        <v>0</v>
      </c>
      <c r="E64" s="153">
        <v>0</v>
      </c>
      <c r="F64" s="153">
        <v>58542</v>
      </c>
      <c r="G64" s="153">
        <v>8939</v>
      </c>
      <c r="H64" s="153">
        <v>87788</v>
      </c>
      <c r="I64" s="153">
        <v>0</v>
      </c>
      <c r="J64" s="160"/>
      <c r="K64" s="161">
        <v>0</v>
      </c>
      <c r="L64" s="162">
        <v>0</v>
      </c>
      <c r="M64" s="162">
        <v>0</v>
      </c>
      <c r="N64" s="163">
        <v>0</v>
      </c>
      <c r="O64" s="178"/>
    </row>
    <row r="65" spans="1:256" ht="15.75" x14ac:dyDescent="0.25">
      <c r="A65" s="158" t="s">
        <v>253</v>
      </c>
      <c r="B65" s="159">
        <v>1205</v>
      </c>
      <c r="C65" s="153">
        <v>0</v>
      </c>
      <c r="D65" s="153">
        <v>0</v>
      </c>
      <c r="E65" s="153">
        <v>0</v>
      </c>
      <c r="F65" s="153">
        <v>1205</v>
      </c>
      <c r="G65" s="153">
        <v>100</v>
      </c>
      <c r="H65" s="153">
        <v>8</v>
      </c>
      <c r="I65" s="153">
        <v>0</v>
      </c>
      <c r="J65" s="160"/>
      <c r="K65" s="161">
        <v>0</v>
      </c>
      <c r="L65" s="162">
        <v>0</v>
      </c>
      <c r="M65" s="162">
        <v>0</v>
      </c>
      <c r="N65" s="163">
        <v>0</v>
      </c>
      <c r="O65" s="178"/>
    </row>
    <row r="66" spans="1:256" ht="15.75" x14ac:dyDescent="0.25">
      <c r="A66" s="158" t="s">
        <v>254</v>
      </c>
      <c r="B66" s="159">
        <v>69429</v>
      </c>
      <c r="C66" s="153">
        <v>1000</v>
      </c>
      <c r="D66" s="153">
        <v>0</v>
      </c>
      <c r="E66" s="153">
        <v>0</v>
      </c>
      <c r="F66" s="153">
        <v>68429</v>
      </c>
      <c r="G66" s="153">
        <v>621</v>
      </c>
      <c r="H66" s="153">
        <v>39043</v>
      </c>
      <c r="I66" s="153">
        <v>0</v>
      </c>
      <c r="J66" s="160"/>
      <c r="K66" s="161">
        <v>0</v>
      </c>
      <c r="L66" s="162">
        <v>0</v>
      </c>
      <c r="M66" s="162">
        <v>0</v>
      </c>
      <c r="N66" s="163">
        <v>0</v>
      </c>
      <c r="O66" s="178"/>
    </row>
    <row r="67" spans="1:256" ht="15.75" x14ac:dyDescent="0.25">
      <c r="A67" s="164" t="s">
        <v>255</v>
      </c>
      <c r="B67" s="159">
        <v>152896</v>
      </c>
      <c r="C67" s="165">
        <v>0</v>
      </c>
      <c r="D67" s="165">
        <v>0</v>
      </c>
      <c r="E67" s="165">
        <v>0</v>
      </c>
      <c r="F67" s="165">
        <v>152896</v>
      </c>
      <c r="G67" s="165">
        <v>3830</v>
      </c>
      <c r="H67" s="165">
        <v>147336</v>
      </c>
      <c r="I67" s="165">
        <v>0</v>
      </c>
      <c r="J67" s="166">
        <v>2011862.4000000001</v>
      </c>
      <c r="K67" s="167">
        <v>0</v>
      </c>
      <c r="L67" s="168">
        <v>0</v>
      </c>
      <c r="M67" s="168">
        <v>0</v>
      </c>
      <c r="N67" s="169">
        <v>0</v>
      </c>
      <c r="O67" s="178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  <c r="BI67" s="170"/>
      <c r="BJ67" s="170"/>
      <c r="BK67" s="170"/>
      <c r="BL67" s="170"/>
      <c r="BM67" s="170"/>
      <c r="BN67" s="170"/>
      <c r="BO67" s="170"/>
      <c r="BP67" s="170"/>
      <c r="BQ67" s="170"/>
      <c r="BR67" s="170"/>
      <c r="BS67" s="170"/>
      <c r="BT67" s="170"/>
      <c r="BU67" s="170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0"/>
      <c r="DD67" s="170"/>
      <c r="DE67" s="170"/>
      <c r="DF67" s="170"/>
      <c r="DG67" s="170"/>
      <c r="DH67" s="170"/>
      <c r="DI67" s="170"/>
      <c r="DJ67" s="170"/>
      <c r="DK67" s="170"/>
      <c r="DL67" s="170"/>
      <c r="DM67" s="170"/>
      <c r="DN67" s="170"/>
      <c r="DO67" s="170"/>
      <c r="DP67" s="170"/>
      <c r="DQ67" s="170"/>
      <c r="DR67" s="170"/>
      <c r="DS67" s="170"/>
      <c r="DT67" s="170"/>
      <c r="DU67" s="170"/>
      <c r="DV67" s="170"/>
      <c r="DW67" s="170"/>
      <c r="DX67" s="170"/>
      <c r="DY67" s="170"/>
      <c r="DZ67" s="170"/>
      <c r="EA67" s="170"/>
      <c r="EB67" s="170"/>
      <c r="EC67" s="170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0"/>
      <c r="ER67" s="170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0"/>
      <c r="FG67" s="170"/>
      <c r="FH67" s="170"/>
      <c r="FI67" s="170"/>
      <c r="FJ67" s="170"/>
      <c r="FK67" s="170"/>
      <c r="FL67" s="170"/>
      <c r="FM67" s="170"/>
      <c r="FN67" s="170"/>
      <c r="FO67" s="170"/>
      <c r="FP67" s="170"/>
      <c r="FQ67" s="170"/>
      <c r="FR67" s="170"/>
      <c r="FS67" s="170"/>
      <c r="FT67" s="170"/>
      <c r="FU67" s="170"/>
      <c r="FV67" s="170"/>
      <c r="FW67" s="170"/>
      <c r="FX67" s="170"/>
      <c r="FY67" s="170"/>
      <c r="FZ67" s="170"/>
      <c r="GA67" s="170"/>
      <c r="GB67" s="170"/>
      <c r="GC67" s="170"/>
      <c r="GD67" s="170"/>
      <c r="GE67" s="170"/>
      <c r="GF67" s="170"/>
      <c r="GG67" s="170"/>
      <c r="GH67" s="170"/>
      <c r="GI67" s="170"/>
      <c r="GJ67" s="170"/>
      <c r="GK67" s="170"/>
      <c r="GL67" s="170"/>
      <c r="GM67" s="170"/>
      <c r="GN67" s="170"/>
      <c r="GO67" s="170"/>
      <c r="GP67" s="170"/>
      <c r="GQ67" s="170"/>
      <c r="GR67" s="170"/>
      <c r="GS67" s="170"/>
      <c r="GT67" s="170"/>
      <c r="GU67" s="170"/>
      <c r="GV67" s="170"/>
      <c r="GW67" s="170"/>
      <c r="GX67" s="170"/>
      <c r="GY67" s="170"/>
      <c r="GZ67" s="170"/>
      <c r="HA67" s="170"/>
      <c r="HB67" s="170"/>
      <c r="HC67" s="170"/>
      <c r="HD67" s="170"/>
      <c r="HE67" s="170"/>
      <c r="HF67" s="170"/>
      <c r="HG67" s="170"/>
      <c r="HH67" s="170"/>
      <c r="HI67" s="170"/>
      <c r="HJ67" s="170"/>
      <c r="HK67" s="170"/>
      <c r="HL67" s="170"/>
      <c r="HM67" s="170"/>
      <c r="HN67" s="170"/>
      <c r="HO67" s="170"/>
      <c r="HP67" s="170"/>
      <c r="HQ67" s="170"/>
      <c r="HR67" s="170"/>
      <c r="HS67" s="170"/>
      <c r="HT67" s="170"/>
      <c r="HU67" s="170"/>
      <c r="HV67" s="170"/>
      <c r="HW67" s="170"/>
      <c r="HX67" s="170"/>
      <c r="HY67" s="170"/>
      <c r="HZ67" s="170"/>
      <c r="IA67" s="170"/>
      <c r="IB67" s="170"/>
      <c r="IC67" s="170"/>
      <c r="ID67" s="170"/>
      <c r="IE67" s="170"/>
      <c r="IF67" s="170"/>
      <c r="IG67" s="170"/>
      <c r="IH67" s="170"/>
      <c r="II67" s="170"/>
      <c r="IJ67" s="170"/>
      <c r="IK67" s="170"/>
      <c r="IL67" s="170"/>
      <c r="IM67" s="170"/>
      <c r="IN67" s="170"/>
      <c r="IO67" s="170"/>
      <c r="IP67" s="170"/>
      <c r="IQ67" s="170"/>
      <c r="IR67" s="170"/>
      <c r="IS67" s="170"/>
      <c r="IT67" s="170"/>
      <c r="IU67" s="170"/>
      <c r="IV67" s="170"/>
    </row>
    <row r="68" spans="1:256" ht="15.75" x14ac:dyDescent="0.25">
      <c r="A68" s="158" t="s">
        <v>256</v>
      </c>
      <c r="B68" s="159">
        <v>118505</v>
      </c>
      <c r="C68" s="153">
        <v>1415</v>
      </c>
      <c r="D68" s="153">
        <v>2021</v>
      </c>
      <c r="E68" s="153">
        <v>633</v>
      </c>
      <c r="F68" s="153">
        <v>115069</v>
      </c>
      <c r="G68" s="153">
        <v>77352</v>
      </c>
      <c r="H68" s="153">
        <v>55383</v>
      </c>
      <c r="I68" s="153">
        <v>0</v>
      </c>
      <c r="J68" s="160"/>
      <c r="K68" s="161">
        <v>0</v>
      </c>
      <c r="L68" s="162">
        <v>0</v>
      </c>
      <c r="M68" s="162">
        <v>0</v>
      </c>
      <c r="N68" s="163">
        <v>0</v>
      </c>
    </row>
    <row r="69" spans="1:256" ht="16.5" thickBot="1" x14ac:dyDescent="0.3">
      <c r="A69" s="179" t="s">
        <v>257</v>
      </c>
      <c r="B69" s="159">
        <v>12570</v>
      </c>
      <c r="C69" s="153">
        <v>0</v>
      </c>
      <c r="D69" s="153">
        <v>0</v>
      </c>
      <c r="E69" s="153">
        <v>0</v>
      </c>
      <c r="F69" s="153">
        <v>12570</v>
      </c>
      <c r="G69" s="153">
        <v>0</v>
      </c>
      <c r="H69" s="153">
        <v>2260</v>
      </c>
      <c r="I69" s="153">
        <v>0</v>
      </c>
      <c r="J69" s="180"/>
      <c r="K69" s="181">
        <v>0</v>
      </c>
      <c r="L69" s="182">
        <v>0</v>
      </c>
      <c r="M69" s="182">
        <v>0</v>
      </c>
      <c r="N69" s="183">
        <v>0</v>
      </c>
    </row>
    <row r="70" spans="1:256" ht="16.5" thickBot="1" x14ac:dyDescent="0.3">
      <c r="A70" s="184" t="s">
        <v>104</v>
      </c>
      <c r="B70" s="185">
        <v>2766540</v>
      </c>
      <c r="C70" s="186">
        <v>262349</v>
      </c>
      <c r="D70" s="186">
        <v>253668</v>
      </c>
      <c r="E70" s="186">
        <v>57707</v>
      </c>
      <c r="F70" s="186">
        <v>2250523</v>
      </c>
      <c r="G70" s="186">
        <v>514040</v>
      </c>
      <c r="H70" s="186">
        <v>1707137</v>
      </c>
      <c r="I70" s="186">
        <v>2418</v>
      </c>
      <c r="J70" s="187">
        <v>3034646.8</v>
      </c>
      <c r="K70" s="186">
        <v>27766</v>
      </c>
      <c r="L70" s="186">
        <v>11800</v>
      </c>
      <c r="M70" s="186">
        <v>23950</v>
      </c>
      <c r="N70" s="188">
        <v>10850</v>
      </c>
    </row>
    <row r="71" spans="1:256" ht="15.75" thickBot="1" x14ac:dyDescent="0.3">
      <c r="A71" s="189"/>
      <c r="B71" s="190">
        <v>59500</v>
      </c>
      <c r="C71" s="191"/>
      <c r="D71" s="191"/>
      <c r="E71" s="191"/>
      <c r="F71" s="191">
        <v>59500</v>
      </c>
      <c r="G71" s="191">
        <v>6800</v>
      </c>
      <c r="H71" s="191">
        <v>17134</v>
      </c>
      <c r="I71" s="191">
        <v>350</v>
      </c>
      <c r="J71" s="192"/>
      <c r="K71" s="192"/>
      <c r="L71" s="192"/>
      <c r="M71" s="192"/>
      <c r="N71" s="193"/>
    </row>
    <row r="72" spans="1:256" ht="16.5" thickBot="1" x14ac:dyDescent="0.3">
      <c r="A72" s="194" t="s">
        <v>106</v>
      </c>
      <c r="B72" s="195">
        <v>2826040</v>
      </c>
      <c r="C72" s="196">
        <v>262349</v>
      </c>
      <c r="D72" s="196">
        <v>253668</v>
      </c>
      <c r="E72" s="196">
        <v>57707</v>
      </c>
      <c r="F72" s="196">
        <v>2310023</v>
      </c>
      <c r="G72" s="196">
        <v>520840</v>
      </c>
      <c r="H72" s="196">
        <v>1724271</v>
      </c>
      <c r="I72" s="196">
        <v>2768</v>
      </c>
      <c r="J72" s="197">
        <v>3034646.8</v>
      </c>
      <c r="K72" s="196">
        <v>27766</v>
      </c>
      <c r="L72" s="196">
        <v>11800</v>
      </c>
      <c r="M72" s="196">
        <v>23950</v>
      </c>
      <c r="N72" s="198">
        <v>10850</v>
      </c>
    </row>
    <row r="73" spans="1:256" ht="15.75" x14ac:dyDescent="0.25">
      <c r="A73" s="199" t="s">
        <v>258</v>
      </c>
    </row>
  </sheetData>
  <mergeCells count="11">
    <mergeCell ref="K4:N4"/>
    <mergeCell ref="K5:L5"/>
    <mergeCell ref="M5:N5"/>
    <mergeCell ref="A1:A2"/>
    <mergeCell ref="B1:J2"/>
    <mergeCell ref="A4:A6"/>
    <mergeCell ref="B4:F5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9" scale="56" fitToHeight="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P76"/>
  <sheetViews>
    <sheetView workbookViewId="0">
      <selection activeCell="N32" sqref="N32"/>
    </sheetView>
  </sheetViews>
  <sheetFormatPr defaultRowHeight="15" x14ac:dyDescent="0.25"/>
  <cols>
    <col min="1" max="1" width="31.85546875" customWidth="1"/>
    <col min="4" max="4" width="14.28515625" customWidth="1"/>
    <col min="5" max="5" width="11.28515625" customWidth="1"/>
    <col min="14" max="14" width="10.7109375" customWidth="1"/>
  </cols>
  <sheetData>
    <row r="2" spans="1:16" ht="18.75" x14ac:dyDescent="0.25">
      <c r="B2" s="424" t="s">
        <v>261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1:16" ht="18.75" x14ac:dyDescent="0.25">
      <c r="B3" s="425" t="s">
        <v>280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1:16" ht="19.5" thickBot="1" x14ac:dyDescent="0.3"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6" x14ac:dyDescent="0.25">
      <c r="A5" s="426" t="s">
        <v>263</v>
      </c>
      <c r="B5" s="429" t="s">
        <v>264</v>
      </c>
      <c r="C5" s="430"/>
      <c r="D5" s="412" t="s">
        <v>265</v>
      </c>
      <c r="E5" s="413"/>
      <c r="F5" s="413"/>
      <c r="G5" s="414"/>
      <c r="H5" s="430" t="s">
        <v>266</v>
      </c>
      <c r="I5" s="430"/>
      <c r="J5" s="430"/>
      <c r="K5" s="430"/>
      <c r="L5" s="430"/>
      <c r="M5" s="430"/>
      <c r="N5" s="430"/>
      <c r="O5" s="430"/>
      <c r="P5" s="432"/>
    </row>
    <row r="6" spans="1:16" x14ac:dyDescent="0.25">
      <c r="A6" s="427"/>
      <c r="B6" s="423"/>
      <c r="C6" s="431"/>
      <c r="D6" s="415"/>
      <c r="E6" s="416"/>
      <c r="F6" s="416"/>
      <c r="G6" s="417"/>
      <c r="H6" s="431"/>
      <c r="I6" s="431"/>
      <c r="J6" s="431"/>
      <c r="K6" s="431"/>
      <c r="L6" s="431"/>
      <c r="M6" s="431"/>
      <c r="N6" s="431"/>
      <c r="O6" s="431"/>
      <c r="P6" s="433"/>
    </row>
    <row r="7" spans="1:16" x14ac:dyDescent="0.25">
      <c r="A7" s="427"/>
      <c r="B7" s="423"/>
      <c r="C7" s="431"/>
      <c r="D7" s="415"/>
      <c r="E7" s="416"/>
      <c r="F7" s="416"/>
      <c r="G7" s="417"/>
      <c r="H7" s="431"/>
      <c r="I7" s="431"/>
      <c r="J7" s="431"/>
      <c r="K7" s="431"/>
      <c r="L7" s="431"/>
      <c r="M7" s="431"/>
      <c r="N7" s="431"/>
      <c r="O7" s="431"/>
      <c r="P7" s="433"/>
    </row>
    <row r="8" spans="1:16" x14ac:dyDescent="0.25">
      <c r="A8" s="427"/>
      <c r="B8" s="423"/>
      <c r="C8" s="431"/>
      <c r="D8" s="418"/>
      <c r="E8" s="419"/>
      <c r="F8" s="419"/>
      <c r="G8" s="420"/>
      <c r="H8" s="431"/>
      <c r="I8" s="431"/>
      <c r="J8" s="431"/>
      <c r="K8" s="431"/>
      <c r="L8" s="431"/>
      <c r="M8" s="431"/>
      <c r="N8" s="431"/>
      <c r="O8" s="431"/>
      <c r="P8" s="433"/>
    </row>
    <row r="9" spans="1:16" ht="39.75" customHeight="1" x14ac:dyDescent="0.25">
      <c r="A9" s="427"/>
      <c r="B9" s="434" t="s">
        <v>267</v>
      </c>
      <c r="C9" s="406" t="s">
        <v>268</v>
      </c>
      <c r="D9" s="406" t="s">
        <v>269</v>
      </c>
      <c r="E9" s="406" t="s">
        <v>270</v>
      </c>
      <c r="F9" s="406" t="s">
        <v>271</v>
      </c>
      <c r="G9" s="406" t="s">
        <v>193</v>
      </c>
      <c r="H9" s="406" t="s">
        <v>272</v>
      </c>
      <c r="I9" s="406" t="s">
        <v>273</v>
      </c>
      <c r="J9" s="406" t="s">
        <v>274</v>
      </c>
      <c r="K9" s="421" t="s">
        <v>275</v>
      </c>
      <c r="L9" s="422"/>
      <c r="M9" s="423"/>
      <c r="N9" s="406" t="s">
        <v>276</v>
      </c>
      <c r="O9" s="408" t="s">
        <v>277</v>
      </c>
      <c r="P9" s="410" t="s">
        <v>278</v>
      </c>
    </row>
    <row r="10" spans="1:16" ht="110.25" customHeight="1" thickBot="1" x14ac:dyDescent="0.3">
      <c r="A10" s="428"/>
      <c r="B10" s="435"/>
      <c r="C10" s="407"/>
      <c r="D10" s="407"/>
      <c r="E10" s="407"/>
      <c r="F10" s="407"/>
      <c r="G10" s="407"/>
      <c r="H10" s="407"/>
      <c r="I10" s="407"/>
      <c r="J10" s="407"/>
      <c r="K10" s="258" t="s">
        <v>14</v>
      </c>
      <c r="L10" s="258" t="s">
        <v>15</v>
      </c>
      <c r="M10" s="258" t="s">
        <v>13</v>
      </c>
      <c r="N10" s="407"/>
      <c r="O10" s="409"/>
      <c r="P10" s="411"/>
    </row>
    <row r="11" spans="1:16" ht="15.75" x14ac:dyDescent="0.25">
      <c r="A11" s="259" t="s">
        <v>195</v>
      </c>
      <c r="B11" s="303">
        <v>0</v>
      </c>
      <c r="C11" s="304">
        <v>15</v>
      </c>
      <c r="D11" s="304">
        <v>0</v>
      </c>
      <c r="E11" s="304">
        <v>0</v>
      </c>
      <c r="F11" s="304">
        <v>0</v>
      </c>
      <c r="G11" s="304">
        <v>0</v>
      </c>
      <c r="H11" s="304">
        <v>8472</v>
      </c>
      <c r="I11" s="304">
        <v>87</v>
      </c>
      <c r="J11" s="304">
        <v>111631</v>
      </c>
      <c r="K11" s="304">
        <v>0</v>
      </c>
      <c r="L11" s="304">
        <v>0</v>
      </c>
      <c r="M11" s="304">
        <v>0</v>
      </c>
      <c r="N11" s="304">
        <v>0</v>
      </c>
      <c r="O11" s="304">
        <v>0</v>
      </c>
      <c r="P11" s="305">
        <v>80766</v>
      </c>
    </row>
    <row r="12" spans="1:16" ht="15.75" x14ac:dyDescent="0.25">
      <c r="A12" s="267" t="s">
        <v>196</v>
      </c>
      <c r="B12" s="306">
        <v>0</v>
      </c>
      <c r="C12" s="307">
        <v>0</v>
      </c>
      <c r="D12" s="307">
        <v>0</v>
      </c>
      <c r="E12" s="307">
        <v>0</v>
      </c>
      <c r="F12" s="307">
        <v>0</v>
      </c>
      <c r="G12" s="307">
        <v>0</v>
      </c>
      <c r="H12" s="307">
        <v>0</v>
      </c>
      <c r="I12" s="307">
        <v>0</v>
      </c>
      <c r="J12" s="307">
        <v>4654</v>
      </c>
      <c r="K12" s="307">
        <v>0</v>
      </c>
      <c r="L12" s="307">
        <v>0</v>
      </c>
      <c r="M12" s="307">
        <v>0</v>
      </c>
      <c r="N12" s="307">
        <v>0</v>
      </c>
      <c r="O12" s="307">
        <v>0</v>
      </c>
      <c r="P12" s="308">
        <v>1685</v>
      </c>
    </row>
    <row r="13" spans="1:16" ht="15.75" x14ac:dyDescent="0.25">
      <c r="A13" s="267" t="s">
        <v>197</v>
      </c>
      <c r="B13" s="306">
        <v>0</v>
      </c>
      <c r="C13" s="307">
        <v>0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17402</v>
      </c>
      <c r="K13" s="307">
        <v>0</v>
      </c>
      <c r="L13" s="307">
        <v>0</v>
      </c>
      <c r="M13" s="307">
        <v>0</v>
      </c>
      <c r="N13" s="307">
        <v>0</v>
      </c>
      <c r="O13" s="307">
        <v>0</v>
      </c>
      <c r="P13" s="308">
        <v>4456</v>
      </c>
    </row>
    <row r="14" spans="1:16" ht="15.75" x14ac:dyDescent="0.25">
      <c r="A14" s="267" t="s">
        <v>198</v>
      </c>
      <c r="B14" s="306">
        <v>0</v>
      </c>
      <c r="C14" s="307">
        <v>0</v>
      </c>
      <c r="D14" s="307">
        <v>0</v>
      </c>
      <c r="E14" s="307">
        <v>0</v>
      </c>
      <c r="F14" s="307">
        <v>0</v>
      </c>
      <c r="G14" s="307">
        <v>0</v>
      </c>
      <c r="H14" s="307">
        <v>231</v>
      </c>
      <c r="I14" s="307">
        <v>0</v>
      </c>
      <c r="J14" s="307">
        <v>9079</v>
      </c>
      <c r="K14" s="307">
        <v>0</v>
      </c>
      <c r="L14" s="307">
        <v>0</v>
      </c>
      <c r="M14" s="307">
        <v>0</v>
      </c>
      <c r="N14" s="307">
        <v>0</v>
      </c>
      <c r="O14" s="307">
        <v>0</v>
      </c>
      <c r="P14" s="308">
        <v>0</v>
      </c>
    </row>
    <row r="15" spans="1:16" ht="15.75" x14ac:dyDescent="0.25">
      <c r="A15" s="267" t="s">
        <v>199</v>
      </c>
      <c r="B15" s="306">
        <v>0</v>
      </c>
      <c r="C15" s="307">
        <v>0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5282</v>
      </c>
      <c r="K15" s="307">
        <v>0</v>
      </c>
      <c r="L15" s="307">
        <v>0</v>
      </c>
      <c r="M15" s="307">
        <v>0</v>
      </c>
      <c r="N15" s="307">
        <v>0</v>
      </c>
      <c r="O15" s="307">
        <v>0</v>
      </c>
      <c r="P15" s="308">
        <v>820</v>
      </c>
    </row>
    <row r="16" spans="1:16" ht="15.75" x14ac:dyDescent="0.25">
      <c r="A16" s="267" t="s">
        <v>200</v>
      </c>
      <c r="B16" s="306">
        <v>0</v>
      </c>
      <c r="C16" s="307">
        <v>0</v>
      </c>
      <c r="D16" s="307">
        <v>0</v>
      </c>
      <c r="E16" s="307">
        <v>0</v>
      </c>
      <c r="F16" s="307">
        <v>0</v>
      </c>
      <c r="G16" s="307">
        <v>0</v>
      </c>
      <c r="H16" s="307">
        <v>65</v>
      </c>
      <c r="I16" s="307">
        <v>0</v>
      </c>
      <c r="J16" s="307">
        <v>959</v>
      </c>
      <c r="K16" s="307">
        <v>0</v>
      </c>
      <c r="L16" s="307">
        <v>0</v>
      </c>
      <c r="M16" s="307">
        <v>0</v>
      </c>
      <c r="N16" s="307">
        <v>0</v>
      </c>
      <c r="O16" s="307">
        <v>0</v>
      </c>
      <c r="P16" s="308">
        <v>0</v>
      </c>
    </row>
    <row r="17" spans="1:16" ht="15.75" x14ac:dyDescent="0.25">
      <c r="A17" s="267" t="s">
        <v>201</v>
      </c>
      <c r="B17" s="306">
        <v>0</v>
      </c>
      <c r="C17" s="307">
        <v>0</v>
      </c>
      <c r="D17" s="307">
        <v>0</v>
      </c>
      <c r="E17" s="307">
        <v>0</v>
      </c>
      <c r="F17" s="307">
        <v>0</v>
      </c>
      <c r="G17" s="307">
        <v>0</v>
      </c>
      <c r="H17" s="307">
        <v>100</v>
      </c>
      <c r="I17" s="307">
        <v>0</v>
      </c>
      <c r="J17" s="307">
        <v>4837</v>
      </c>
      <c r="K17" s="307">
        <v>0</v>
      </c>
      <c r="L17" s="307">
        <v>0</v>
      </c>
      <c r="M17" s="307">
        <v>0</v>
      </c>
      <c r="N17" s="307">
        <v>0</v>
      </c>
      <c r="O17" s="307">
        <v>0</v>
      </c>
      <c r="P17" s="308">
        <v>1300</v>
      </c>
    </row>
    <row r="18" spans="1:16" ht="15.75" x14ac:dyDescent="0.25">
      <c r="A18" s="267" t="s">
        <v>202</v>
      </c>
      <c r="B18" s="306">
        <v>0</v>
      </c>
      <c r="C18" s="307">
        <v>0</v>
      </c>
      <c r="D18" s="307">
        <v>0</v>
      </c>
      <c r="E18" s="307">
        <v>0</v>
      </c>
      <c r="F18" s="307">
        <v>0</v>
      </c>
      <c r="G18" s="307">
        <v>0</v>
      </c>
      <c r="H18" s="307">
        <v>360</v>
      </c>
      <c r="I18" s="307">
        <v>0</v>
      </c>
      <c r="J18" s="307">
        <v>8286</v>
      </c>
      <c r="K18" s="307">
        <v>0</v>
      </c>
      <c r="L18" s="307">
        <v>0</v>
      </c>
      <c r="M18" s="307">
        <v>0</v>
      </c>
      <c r="N18" s="307">
        <v>0</v>
      </c>
      <c r="O18" s="307">
        <v>0</v>
      </c>
      <c r="P18" s="308">
        <v>12371</v>
      </c>
    </row>
    <row r="19" spans="1:16" ht="15.75" x14ac:dyDescent="0.25">
      <c r="A19" s="267" t="s">
        <v>203</v>
      </c>
      <c r="B19" s="306">
        <v>0</v>
      </c>
      <c r="C19" s="307">
        <v>0</v>
      </c>
      <c r="D19" s="307">
        <v>0</v>
      </c>
      <c r="E19" s="307">
        <v>0</v>
      </c>
      <c r="F19" s="307">
        <v>0</v>
      </c>
      <c r="G19" s="307">
        <v>0</v>
      </c>
      <c r="H19" s="307">
        <v>450</v>
      </c>
      <c r="I19" s="307">
        <v>0</v>
      </c>
      <c r="J19" s="307">
        <v>5627</v>
      </c>
      <c r="K19" s="307">
        <v>0</v>
      </c>
      <c r="L19" s="307">
        <v>0</v>
      </c>
      <c r="M19" s="307">
        <v>0</v>
      </c>
      <c r="N19" s="307">
        <v>0</v>
      </c>
      <c r="O19" s="307">
        <v>0</v>
      </c>
      <c r="P19" s="308">
        <v>3997</v>
      </c>
    </row>
    <row r="20" spans="1:16" ht="15.75" x14ac:dyDescent="0.25">
      <c r="A20" s="267" t="s">
        <v>204</v>
      </c>
      <c r="B20" s="306">
        <v>0</v>
      </c>
      <c r="C20" s="307">
        <v>70</v>
      </c>
      <c r="D20" s="307">
        <v>0</v>
      </c>
      <c r="E20" s="307">
        <v>0</v>
      </c>
      <c r="F20" s="307">
        <v>0</v>
      </c>
      <c r="G20" s="307">
        <v>0</v>
      </c>
      <c r="H20" s="307">
        <v>3519</v>
      </c>
      <c r="I20" s="307">
        <v>100</v>
      </c>
      <c r="J20" s="307">
        <v>29056</v>
      </c>
      <c r="K20" s="307">
        <v>0</v>
      </c>
      <c r="L20" s="307">
        <v>0</v>
      </c>
      <c r="M20" s="307">
        <v>0</v>
      </c>
      <c r="N20" s="307">
        <v>0</v>
      </c>
      <c r="O20" s="307">
        <v>0</v>
      </c>
      <c r="P20" s="308">
        <v>22308</v>
      </c>
    </row>
    <row r="21" spans="1:16" ht="15.75" x14ac:dyDescent="0.25">
      <c r="A21" s="267" t="s">
        <v>205</v>
      </c>
      <c r="B21" s="306">
        <v>0</v>
      </c>
      <c r="C21" s="307">
        <v>0</v>
      </c>
      <c r="D21" s="307">
        <v>0</v>
      </c>
      <c r="E21" s="307">
        <v>0</v>
      </c>
      <c r="F21" s="307">
        <v>0</v>
      </c>
      <c r="G21" s="307">
        <v>0</v>
      </c>
      <c r="H21" s="307">
        <v>830</v>
      </c>
      <c r="I21" s="307">
        <v>0</v>
      </c>
      <c r="J21" s="307">
        <v>12113</v>
      </c>
      <c r="K21" s="307">
        <v>0</v>
      </c>
      <c r="L21" s="307">
        <v>0</v>
      </c>
      <c r="M21" s="307">
        <v>0</v>
      </c>
      <c r="N21" s="307">
        <v>0</v>
      </c>
      <c r="O21" s="307">
        <v>0</v>
      </c>
      <c r="P21" s="308">
        <v>20552</v>
      </c>
    </row>
    <row r="22" spans="1:16" ht="15.75" x14ac:dyDescent="0.25">
      <c r="A22" s="267" t="s">
        <v>206</v>
      </c>
      <c r="B22" s="306">
        <v>0</v>
      </c>
      <c r="C22" s="307">
        <v>0</v>
      </c>
      <c r="D22" s="307">
        <v>0</v>
      </c>
      <c r="E22" s="307">
        <v>0</v>
      </c>
      <c r="F22" s="307">
        <v>0</v>
      </c>
      <c r="G22" s="307">
        <v>0</v>
      </c>
      <c r="H22" s="307">
        <v>9443</v>
      </c>
      <c r="I22" s="307">
        <v>0</v>
      </c>
      <c r="J22" s="307">
        <v>34286</v>
      </c>
      <c r="K22" s="307">
        <v>0</v>
      </c>
      <c r="L22" s="307">
        <v>0</v>
      </c>
      <c r="M22" s="307">
        <v>0</v>
      </c>
      <c r="N22" s="307">
        <v>0</v>
      </c>
      <c r="O22" s="307">
        <v>0</v>
      </c>
      <c r="P22" s="308">
        <v>1493</v>
      </c>
    </row>
    <row r="23" spans="1:16" ht="15.75" x14ac:dyDescent="0.25">
      <c r="A23" s="267" t="s">
        <v>207</v>
      </c>
      <c r="B23" s="306">
        <v>0</v>
      </c>
      <c r="C23" s="307">
        <v>0</v>
      </c>
      <c r="D23" s="307">
        <v>0</v>
      </c>
      <c r="E23" s="307">
        <v>0</v>
      </c>
      <c r="F23" s="307">
        <v>0</v>
      </c>
      <c r="G23" s="307">
        <v>0</v>
      </c>
      <c r="H23" s="307">
        <v>510</v>
      </c>
      <c r="I23" s="307">
        <v>0</v>
      </c>
      <c r="J23" s="307">
        <v>4583</v>
      </c>
      <c r="K23" s="307">
        <v>0</v>
      </c>
      <c r="L23" s="307">
        <v>0</v>
      </c>
      <c r="M23" s="307">
        <v>0</v>
      </c>
      <c r="N23" s="307">
        <v>0</v>
      </c>
      <c r="O23" s="307">
        <v>0</v>
      </c>
      <c r="P23" s="308">
        <v>5277</v>
      </c>
    </row>
    <row r="24" spans="1:16" ht="15.75" x14ac:dyDescent="0.25">
      <c r="A24" s="267" t="s">
        <v>208</v>
      </c>
      <c r="B24" s="306">
        <v>0</v>
      </c>
      <c r="C24" s="307">
        <v>0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2989</v>
      </c>
      <c r="K24" s="307">
        <v>0</v>
      </c>
      <c r="L24" s="307">
        <v>0</v>
      </c>
      <c r="M24" s="307">
        <v>0</v>
      </c>
      <c r="N24" s="307">
        <v>0</v>
      </c>
      <c r="O24" s="307">
        <v>0</v>
      </c>
      <c r="P24" s="308">
        <v>0</v>
      </c>
    </row>
    <row r="25" spans="1:16" ht="15.75" x14ac:dyDescent="0.25">
      <c r="A25" s="267" t="s">
        <v>209</v>
      </c>
      <c r="B25" s="306">
        <v>0</v>
      </c>
      <c r="C25" s="307">
        <v>600</v>
      </c>
      <c r="D25" s="307">
        <v>0</v>
      </c>
      <c r="E25" s="307">
        <v>0</v>
      </c>
      <c r="F25" s="307">
        <v>0</v>
      </c>
      <c r="G25" s="307">
        <v>0</v>
      </c>
      <c r="H25" s="307">
        <v>7615</v>
      </c>
      <c r="I25" s="307">
        <v>464</v>
      </c>
      <c r="J25" s="307">
        <v>47426</v>
      </c>
      <c r="K25" s="307">
        <v>0</v>
      </c>
      <c r="L25" s="307">
        <v>0</v>
      </c>
      <c r="M25" s="307">
        <v>0</v>
      </c>
      <c r="N25" s="307">
        <v>0</v>
      </c>
      <c r="O25" s="307">
        <v>0</v>
      </c>
      <c r="P25" s="308">
        <v>44220</v>
      </c>
    </row>
    <row r="26" spans="1:16" ht="31.5" x14ac:dyDescent="0.25">
      <c r="A26" s="267" t="s">
        <v>210</v>
      </c>
      <c r="B26" s="306">
        <v>0</v>
      </c>
      <c r="C26" s="307">
        <v>0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0</v>
      </c>
      <c r="P26" s="308">
        <v>0</v>
      </c>
    </row>
    <row r="27" spans="1:16" ht="15.75" x14ac:dyDescent="0.25">
      <c r="A27" s="267" t="s">
        <v>211</v>
      </c>
      <c r="B27" s="306">
        <v>0</v>
      </c>
      <c r="C27" s="307">
        <v>0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7107</v>
      </c>
      <c r="K27" s="307">
        <v>0</v>
      </c>
      <c r="L27" s="307">
        <v>0</v>
      </c>
      <c r="M27" s="307">
        <v>0</v>
      </c>
      <c r="N27" s="307">
        <v>0</v>
      </c>
      <c r="O27" s="307">
        <v>0</v>
      </c>
      <c r="P27" s="308">
        <v>0</v>
      </c>
    </row>
    <row r="28" spans="1:16" ht="15.75" x14ac:dyDescent="0.25">
      <c r="A28" s="267" t="s">
        <v>212</v>
      </c>
      <c r="B28" s="306">
        <v>0</v>
      </c>
      <c r="C28" s="307">
        <v>0</v>
      </c>
      <c r="D28" s="307">
        <v>0</v>
      </c>
      <c r="E28" s="307">
        <v>0</v>
      </c>
      <c r="F28" s="307">
        <v>0</v>
      </c>
      <c r="G28" s="307">
        <v>0</v>
      </c>
      <c r="H28" s="307">
        <v>102</v>
      </c>
      <c r="I28" s="307">
        <v>0</v>
      </c>
      <c r="J28" s="307">
        <v>9250</v>
      </c>
      <c r="K28" s="307">
        <v>0</v>
      </c>
      <c r="L28" s="307">
        <v>0</v>
      </c>
      <c r="M28" s="307">
        <v>0</v>
      </c>
      <c r="N28" s="307">
        <v>0</v>
      </c>
      <c r="O28" s="307">
        <v>0</v>
      </c>
      <c r="P28" s="308">
        <v>421</v>
      </c>
    </row>
    <row r="29" spans="1:16" ht="31.5" x14ac:dyDescent="0.25">
      <c r="A29" s="267" t="s">
        <v>213</v>
      </c>
      <c r="B29" s="306">
        <v>2081</v>
      </c>
      <c r="C29" s="307">
        <v>2620</v>
      </c>
      <c r="D29" s="307">
        <v>3</v>
      </c>
      <c r="E29" s="307">
        <v>0</v>
      </c>
      <c r="F29" s="307">
        <v>15368</v>
      </c>
      <c r="G29" s="307">
        <v>4347</v>
      </c>
      <c r="H29" s="307">
        <v>6724</v>
      </c>
      <c r="I29" s="307">
        <v>2730</v>
      </c>
      <c r="J29" s="307">
        <v>12769</v>
      </c>
      <c r="K29" s="307">
        <v>0</v>
      </c>
      <c r="L29" s="307">
        <v>0</v>
      </c>
      <c r="M29" s="307">
        <v>0</v>
      </c>
      <c r="N29" s="307">
        <v>0</v>
      </c>
      <c r="O29" s="307">
        <v>0</v>
      </c>
      <c r="P29" s="308">
        <v>14435</v>
      </c>
    </row>
    <row r="30" spans="1:16" ht="15.75" x14ac:dyDescent="0.25">
      <c r="A30" s="267" t="s">
        <v>214</v>
      </c>
      <c r="B30" s="306">
        <v>0</v>
      </c>
      <c r="C30" s="307">
        <v>0</v>
      </c>
      <c r="D30" s="307">
        <v>0</v>
      </c>
      <c r="E30" s="307">
        <v>0</v>
      </c>
      <c r="F30" s="307">
        <v>0</v>
      </c>
      <c r="G30" s="307">
        <v>0</v>
      </c>
      <c r="H30" s="307">
        <v>3481</v>
      </c>
      <c r="I30" s="307">
        <v>0</v>
      </c>
      <c r="J30" s="307">
        <v>8527</v>
      </c>
      <c r="K30" s="307">
        <v>0</v>
      </c>
      <c r="L30" s="307">
        <v>0</v>
      </c>
      <c r="M30" s="307">
        <v>0</v>
      </c>
      <c r="N30" s="307">
        <v>0</v>
      </c>
      <c r="O30" s="307">
        <v>7457</v>
      </c>
      <c r="P30" s="308">
        <v>14659</v>
      </c>
    </row>
    <row r="31" spans="1:16" ht="31.5" x14ac:dyDescent="0.25">
      <c r="A31" s="267" t="s">
        <v>215</v>
      </c>
      <c r="B31" s="306">
        <v>0</v>
      </c>
      <c r="C31" s="307">
        <v>0</v>
      </c>
      <c r="D31" s="307">
        <v>0</v>
      </c>
      <c r="E31" s="307">
        <v>0</v>
      </c>
      <c r="F31" s="307">
        <v>0</v>
      </c>
      <c r="G31" s="307">
        <v>0</v>
      </c>
      <c r="H31" s="307">
        <v>1152</v>
      </c>
      <c r="I31" s="307">
        <v>0</v>
      </c>
      <c r="J31" s="307">
        <v>256</v>
      </c>
      <c r="K31" s="307">
        <v>0</v>
      </c>
      <c r="L31" s="307">
        <v>0</v>
      </c>
      <c r="M31" s="307">
        <v>0</v>
      </c>
      <c r="N31" s="307">
        <v>0</v>
      </c>
      <c r="O31" s="307">
        <v>0</v>
      </c>
      <c r="P31" s="308">
        <v>0</v>
      </c>
    </row>
    <row r="32" spans="1:16" ht="15.75" x14ac:dyDescent="0.25">
      <c r="A32" s="267" t="s">
        <v>216</v>
      </c>
      <c r="B32" s="306">
        <v>0</v>
      </c>
      <c r="C32" s="307">
        <v>0</v>
      </c>
      <c r="D32" s="307">
        <v>0</v>
      </c>
      <c r="E32" s="307">
        <v>0</v>
      </c>
      <c r="F32" s="307">
        <v>0</v>
      </c>
      <c r="G32" s="307">
        <v>0</v>
      </c>
      <c r="H32" s="307">
        <v>4353</v>
      </c>
      <c r="I32" s="307">
        <v>0</v>
      </c>
      <c r="J32" s="307">
        <v>969</v>
      </c>
      <c r="K32" s="307">
        <v>0</v>
      </c>
      <c r="L32" s="307">
        <v>0</v>
      </c>
      <c r="M32" s="307">
        <v>0</v>
      </c>
      <c r="N32" s="307">
        <v>0</v>
      </c>
      <c r="O32" s="307">
        <v>0</v>
      </c>
      <c r="P32" s="308">
        <v>0</v>
      </c>
    </row>
    <row r="33" spans="1:16" ht="15.75" x14ac:dyDescent="0.25">
      <c r="A33" s="267" t="s">
        <v>217</v>
      </c>
      <c r="B33" s="306">
        <v>0</v>
      </c>
      <c r="C33" s="307">
        <v>0</v>
      </c>
      <c r="D33" s="307">
        <v>0</v>
      </c>
      <c r="E33" s="307">
        <v>0</v>
      </c>
      <c r="F33" s="307">
        <v>0</v>
      </c>
      <c r="G33" s="307">
        <v>0</v>
      </c>
      <c r="H33" s="307">
        <v>2953</v>
      </c>
      <c r="I33" s="307">
        <v>0</v>
      </c>
      <c r="J33" s="307">
        <v>657</v>
      </c>
      <c r="K33" s="307">
        <v>0</v>
      </c>
      <c r="L33" s="307">
        <v>0</v>
      </c>
      <c r="M33" s="307">
        <v>0</v>
      </c>
      <c r="N33" s="307">
        <v>0</v>
      </c>
      <c r="O33" s="307">
        <v>0</v>
      </c>
      <c r="P33" s="308">
        <v>0</v>
      </c>
    </row>
    <row r="34" spans="1:16" ht="15.75" x14ac:dyDescent="0.25">
      <c r="A34" s="267" t="s">
        <v>218</v>
      </c>
      <c r="B34" s="306">
        <v>0</v>
      </c>
      <c r="C34" s="307">
        <v>0</v>
      </c>
      <c r="D34" s="307">
        <v>0</v>
      </c>
      <c r="E34" s="307">
        <v>0</v>
      </c>
      <c r="F34" s="307">
        <v>0</v>
      </c>
      <c r="G34" s="307">
        <v>0</v>
      </c>
      <c r="H34" s="307">
        <v>6863</v>
      </c>
      <c r="I34" s="307">
        <v>0</v>
      </c>
      <c r="J34" s="307">
        <v>1527</v>
      </c>
      <c r="K34" s="307">
        <v>0</v>
      </c>
      <c r="L34" s="307">
        <v>0</v>
      </c>
      <c r="M34" s="307">
        <v>0</v>
      </c>
      <c r="N34" s="307">
        <v>0</v>
      </c>
      <c r="O34" s="307">
        <v>0</v>
      </c>
      <c r="P34" s="308">
        <v>0</v>
      </c>
    </row>
    <row r="35" spans="1:16" ht="15.75" x14ac:dyDescent="0.25">
      <c r="A35" s="267" t="s">
        <v>219</v>
      </c>
      <c r="B35" s="306">
        <v>0</v>
      </c>
      <c r="C35" s="307">
        <v>0</v>
      </c>
      <c r="D35" s="307">
        <v>0</v>
      </c>
      <c r="E35" s="307">
        <v>0</v>
      </c>
      <c r="F35" s="307">
        <v>0</v>
      </c>
      <c r="G35" s="307">
        <v>0</v>
      </c>
      <c r="H35" s="307">
        <v>1439</v>
      </c>
      <c r="I35" s="307">
        <v>0</v>
      </c>
      <c r="J35" s="307">
        <v>320</v>
      </c>
      <c r="K35" s="307">
        <v>0</v>
      </c>
      <c r="L35" s="307">
        <v>0</v>
      </c>
      <c r="M35" s="307">
        <v>0</v>
      </c>
      <c r="N35" s="307">
        <v>0</v>
      </c>
      <c r="O35" s="307">
        <v>0</v>
      </c>
      <c r="P35" s="308">
        <v>0</v>
      </c>
    </row>
    <row r="36" spans="1:16" ht="15.75" x14ac:dyDescent="0.25">
      <c r="A36" s="267" t="s">
        <v>220</v>
      </c>
      <c r="B36" s="306">
        <v>0</v>
      </c>
      <c r="C36" s="307">
        <v>0</v>
      </c>
      <c r="D36" s="307">
        <v>0</v>
      </c>
      <c r="E36" s="307">
        <v>0</v>
      </c>
      <c r="F36" s="307">
        <v>0</v>
      </c>
      <c r="G36" s="307">
        <v>0</v>
      </c>
      <c r="H36" s="307">
        <v>6294</v>
      </c>
      <c r="I36" s="307">
        <v>0</v>
      </c>
      <c r="J36" s="307">
        <v>1400</v>
      </c>
      <c r="K36" s="307">
        <v>0</v>
      </c>
      <c r="L36" s="307">
        <v>0</v>
      </c>
      <c r="M36" s="307">
        <v>0</v>
      </c>
      <c r="N36" s="307">
        <v>0</v>
      </c>
      <c r="O36" s="307">
        <v>0</v>
      </c>
      <c r="P36" s="308">
        <v>0</v>
      </c>
    </row>
    <row r="37" spans="1:16" ht="31.5" x14ac:dyDescent="0.25">
      <c r="A37" s="267" t="s">
        <v>221</v>
      </c>
      <c r="B37" s="306">
        <v>0</v>
      </c>
      <c r="C37" s="307">
        <v>0</v>
      </c>
      <c r="D37" s="307">
        <v>0</v>
      </c>
      <c r="E37" s="307">
        <v>0</v>
      </c>
      <c r="F37" s="307">
        <v>0</v>
      </c>
      <c r="G37" s="307">
        <v>0</v>
      </c>
      <c r="H37" s="307">
        <v>7339</v>
      </c>
      <c r="I37" s="307">
        <v>0</v>
      </c>
      <c r="J37" s="307">
        <v>1633</v>
      </c>
      <c r="K37" s="307">
        <v>0</v>
      </c>
      <c r="L37" s="307">
        <v>0</v>
      </c>
      <c r="M37" s="307">
        <v>0</v>
      </c>
      <c r="N37" s="307">
        <v>0</v>
      </c>
      <c r="O37" s="307">
        <v>0</v>
      </c>
      <c r="P37" s="308">
        <v>0</v>
      </c>
    </row>
    <row r="38" spans="1:16" ht="15.75" x14ac:dyDescent="0.25">
      <c r="A38" s="267" t="s">
        <v>222</v>
      </c>
      <c r="B38" s="306">
        <v>0</v>
      </c>
      <c r="C38" s="307">
        <v>0</v>
      </c>
      <c r="D38" s="307">
        <v>0</v>
      </c>
      <c r="E38" s="307">
        <v>0</v>
      </c>
      <c r="F38" s="307">
        <v>0</v>
      </c>
      <c r="G38" s="307">
        <v>0</v>
      </c>
      <c r="H38" s="307">
        <v>1961</v>
      </c>
      <c r="I38" s="307">
        <v>0</v>
      </c>
      <c r="J38" s="307">
        <v>436</v>
      </c>
      <c r="K38" s="307">
        <v>0</v>
      </c>
      <c r="L38" s="307">
        <v>0</v>
      </c>
      <c r="M38" s="307">
        <v>0</v>
      </c>
      <c r="N38" s="307">
        <v>0</v>
      </c>
      <c r="O38" s="307">
        <v>0</v>
      </c>
      <c r="P38" s="308">
        <v>0</v>
      </c>
    </row>
    <row r="39" spans="1:16" ht="31.5" x14ac:dyDescent="0.25">
      <c r="A39" s="267" t="s">
        <v>223</v>
      </c>
      <c r="B39" s="306">
        <v>0</v>
      </c>
      <c r="C39" s="307">
        <v>0</v>
      </c>
      <c r="D39" s="307">
        <v>0</v>
      </c>
      <c r="E39" s="307">
        <v>0</v>
      </c>
      <c r="F39" s="307">
        <v>0</v>
      </c>
      <c r="G39" s="307">
        <v>0</v>
      </c>
      <c r="H39" s="307">
        <v>6302</v>
      </c>
      <c r="I39" s="307">
        <v>0</v>
      </c>
      <c r="J39" s="307">
        <v>1402</v>
      </c>
      <c r="K39" s="307">
        <v>0</v>
      </c>
      <c r="L39" s="307">
        <v>0</v>
      </c>
      <c r="M39" s="307">
        <v>0</v>
      </c>
      <c r="N39" s="307">
        <v>0</v>
      </c>
      <c r="O39" s="307">
        <v>0</v>
      </c>
      <c r="P39" s="308">
        <v>0</v>
      </c>
    </row>
    <row r="40" spans="1:16" ht="15.75" x14ac:dyDescent="0.25">
      <c r="A40" s="267" t="s">
        <v>224</v>
      </c>
      <c r="B40" s="306">
        <v>0</v>
      </c>
      <c r="C40" s="307">
        <v>0</v>
      </c>
      <c r="D40" s="307">
        <v>0</v>
      </c>
      <c r="E40" s="307">
        <v>0</v>
      </c>
      <c r="F40" s="307">
        <v>0</v>
      </c>
      <c r="G40" s="307">
        <v>0</v>
      </c>
      <c r="H40" s="307">
        <v>0</v>
      </c>
      <c r="I40" s="307">
        <v>0</v>
      </c>
      <c r="J40" s="307">
        <v>0</v>
      </c>
      <c r="K40" s="307">
        <v>0</v>
      </c>
      <c r="L40" s="307">
        <v>0</v>
      </c>
      <c r="M40" s="307">
        <v>0</v>
      </c>
      <c r="N40" s="307">
        <v>0</v>
      </c>
      <c r="O40" s="307">
        <v>0</v>
      </c>
      <c r="P40" s="308">
        <v>0</v>
      </c>
    </row>
    <row r="41" spans="1:16" ht="15.75" x14ac:dyDescent="0.25">
      <c r="A41" s="267" t="s">
        <v>225</v>
      </c>
      <c r="B41" s="306">
        <v>0</v>
      </c>
      <c r="C41" s="307">
        <v>150</v>
      </c>
      <c r="D41" s="307">
        <v>0</v>
      </c>
      <c r="E41" s="307">
        <v>0</v>
      </c>
      <c r="F41" s="307">
        <v>0</v>
      </c>
      <c r="G41" s="307">
        <v>0</v>
      </c>
      <c r="H41" s="307">
        <v>5756</v>
      </c>
      <c r="I41" s="307">
        <v>183</v>
      </c>
      <c r="J41" s="307">
        <v>31815</v>
      </c>
      <c r="K41" s="307">
        <v>0</v>
      </c>
      <c r="L41" s="307">
        <v>0</v>
      </c>
      <c r="M41" s="307">
        <v>0</v>
      </c>
      <c r="N41" s="307">
        <v>0</v>
      </c>
      <c r="O41" s="307">
        <v>0</v>
      </c>
      <c r="P41" s="308">
        <v>29910</v>
      </c>
    </row>
    <row r="42" spans="1:16" ht="31.5" x14ac:dyDescent="0.25">
      <c r="A42" s="267" t="s">
        <v>226</v>
      </c>
      <c r="B42" s="306">
        <v>0</v>
      </c>
      <c r="C42" s="307">
        <v>0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1509</v>
      </c>
      <c r="K42" s="307">
        <v>0</v>
      </c>
      <c r="L42" s="307">
        <v>0</v>
      </c>
      <c r="M42" s="307">
        <v>0</v>
      </c>
      <c r="N42" s="307">
        <v>0</v>
      </c>
      <c r="O42" s="307">
        <v>0</v>
      </c>
      <c r="P42" s="308">
        <v>0</v>
      </c>
    </row>
    <row r="43" spans="1:16" ht="15.75" x14ac:dyDescent="0.25">
      <c r="A43" s="267" t="s">
        <v>227</v>
      </c>
      <c r="B43" s="306">
        <v>0</v>
      </c>
      <c r="C43" s="307">
        <v>450</v>
      </c>
      <c r="D43" s="307">
        <v>0</v>
      </c>
      <c r="E43" s="307">
        <v>0</v>
      </c>
      <c r="F43" s="307">
        <v>0</v>
      </c>
      <c r="G43" s="307">
        <v>0</v>
      </c>
      <c r="H43" s="307">
        <v>14264</v>
      </c>
      <c r="I43" s="307">
        <v>350</v>
      </c>
      <c r="J43" s="307">
        <v>65769</v>
      </c>
      <c r="K43" s="307">
        <v>0</v>
      </c>
      <c r="L43" s="307">
        <v>0</v>
      </c>
      <c r="M43" s="307">
        <v>0</v>
      </c>
      <c r="N43" s="307">
        <v>0</v>
      </c>
      <c r="O43" s="307">
        <v>0</v>
      </c>
      <c r="P43" s="308">
        <v>65703</v>
      </c>
    </row>
    <row r="44" spans="1:16" ht="15.75" x14ac:dyDescent="0.25">
      <c r="A44" s="267" t="s">
        <v>228</v>
      </c>
      <c r="B44" s="306">
        <v>48117</v>
      </c>
      <c r="C44" s="307">
        <v>0</v>
      </c>
      <c r="D44" s="307">
        <v>151</v>
      </c>
      <c r="E44" s="307">
        <v>137</v>
      </c>
      <c r="F44" s="307">
        <v>0</v>
      </c>
      <c r="G44" s="307">
        <v>0</v>
      </c>
      <c r="H44" s="307">
        <v>50</v>
      </c>
      <c r="I44" s="307">
        <v>0</v>
      </c>
      <c r="J44" s="307">
        <v>1402</v>
      </c>
      <c r="K44" s="307">
        <v>0</v>
      </c>
      <c r="L44" s="307">
        <v>0</v>
      </c>
      <c r="M44" s="307">
        <v>0</v>
      </c>
      <c r="N44" s="307">
        <v>0</v>
      </c>
      <c r="O44" s="307">
        <v>0</v>
      </c>
      <c r="P44" s="308">
        <v>15241</v>
      </c>
    </row>
    <row r="45" spans="1:16" ht="15.75" x14ac:dyDescent="0.25">
      <c r="A45" s="267" t="s">
        <v>229</v>
      </c>
      <c r="B45" s="306">
        <v>152114</v>
      </c>
      <c r="C45" s="307">
        <v>0</v>
      </c>
      <c r="D45" s="307">
        <v>1141</v>
      </c>
      <c r="E45" s="307">
        <v>1034</v>
      </c>
      <c r="F45" s="307">
        <v>28517</v>
      </c>
      <c r="G45" s="307">
        <v>6558</v>
      </c>
      <c r="H45" s="307">
        <v>11946</v>
      </c>
      <c r="I45" s="307">
        <v>0</v>
      </c>
      <c r="J45" s="307">
        <v>84165</v>
      </c>
      <c r="K45" s="307">
        <v>0</v>
      </c>
      <c r="L45" s="307">
        <v>0</v>
      </c>
      <c r="M45" s="307">
        <v>0</v>
      </c>
      <c r="N45" s="307">
        <v>0</v>
      </c>
      <c r="O45" s="307">
        <v>0</v>
      </c>
      <c r="P45" s="308">
        <v>173635</v>
      </c>
    </row>
    <row r="46" spans="1:16" ht="31.5" x14ac:dyDescent="0.25">
      <c r="A46" s="267" t="s">
        <v>230</v>
      </c>
      <c r="B46" s="306">
        <v>0</v>
      </c>
      <c r="C46" s="307">
        <v>0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45445</v>
      </c>
      <c r="M46" s="307">
        <v>45445</v>
      </c>
      <c r="N46" s="307">
        <v>0</v>
      </c>
      <c r="O46" s="307">
        <v>0</v>
      </c>
      <c r="P46" s="308">
        <v>0</v>
      </c>
    </row>
    <row r="47" spans="1:16" ht="31.5" x14ac:dyDescent="0.25">
      <c r="A47" s="267" t="s">
        <v>231</v>
      </c>
      <c r="B47" s="306">
        <v>0</v>
      </c>
      <c r="C47" s="307">
        <v>0</v>
      </c>
      <c r="D47" s="307">
        <v>0</v>
      </c>
      <c r="E47" s="307">
        <v>0</v>
      </c>
      <c r="F47" s="307">
        <v>0</v>
      </c>
      <c r="G47" s="307">
        <v>0</v>
      </c>
      <c r="H47" s="307">
        <v>0</v>
      </c>
      <c r="I47" s="307">
        <v>0</v>
      </c>
      <c r="J47" s="307">
        <v>0</v>
      </c>
      <c r="K47" s="307">
        <v>0</v>
      </c>
      <c r="L47" s="307">
        <v>0</v>
      </c>
      <c r="M47" s="307">
        <v>0</v>
      </c>
      <c r="N47" s="307">
        <v>0</v>
      </c>
      <c r="O47" s="307">
        <v>0</v>
      </c>
      <c r="P47" s="308">
        <v>0</v>
      </c>
    </row>
    <row r="48" spans="1:16" ht="15.75" x14ac:dyDescent="0.25">
      <c r="A48" s="267" t="s">
        <v>232</v>
      </c>
      <c r="B48" s="306">
        <v>0</v>
      </c>
      <c r="C48" s="307">
        <v>0</v>
      </c>
      <c r="D48" s="307">
        <v>0</v>
      </c>
      <c r="E48" s="307">
        <v>0</v>
      </c>
      <c r="F48" s="307">
        <v>0</v>
      </c>
      <c r="G48" s="307">
        <v>0</v>
      </c>
      <c r="H48" s="307">
        <v>0</v>
      </c>
      <c r="I48" s="307">
        <v>0</v>
      </c>
      <c r="J48" s="307">
        <v>0</v>
      </c>
      <c r="K48" s="307">
        <v>0</v>
      </c>
      <c r="L48" s="307">
        <v>0</v>
      </c>
      <c r="M48" s="307">
        <v>0</v>
      </c>
      <c r="N48" s="307">
        <v>0</v>
      </c>
      <c r="O48" s="307">
        <v>0</v>
      </c>
      <c r="P48" s="308">
        <v>0</v>
      </c>
    </row>
    <row r="49" spans="1:16" ht="47.25" x14ac:dyDescent="0.25">
      <c r="A49" s="267" t="s">
        <v>233</v>
      </c>
      <c r="B49" s="306">
        <v>0</v>
      </c>
      <c r="C49" s="307">
        <v>0</v>
      </c>
      <c r="D49" s="307">
        <v>0</v>
      </c>
      <c r="E49" s="307">
        <v>0</v>
      </c>
      <c r="F49" s="307">
        <v>600</v>
      </c>
      <c r="G49" s="307">
        <v>600</v>
      </c>
      <c r="H49" s="307">
        <v>0</v>
      </c>
      <c r="I49" s="307">
        <v>2110</v>
      </c>
      <c r="J49" s="307">
        <v>0</v>
      </c>
      <c r="K49" s="307">
        <v>56800</v>
      </c>
      <c r="L49" s="307">
        <v>0</v>
      </c>
      <c r="M49" s="307">
        <v>56800</v>
      </c>
      <c r="N49" s="307">
        <v>0</v>
      </c>
      <c r="O49" s="307">
        <v>0</v>
      </c>
      <c r="P49" s="308">
        <v>1520</v>
      </c>
    </row>
    <row r="50" spans="1:16" ht="15.75" x14ac:dyDescent="0.25">
      <c r="A50" s="267" t="s">
        <v>234</v>
      </c>
      <c r="B50" s="306">
        <v>0</v>
      </c>
      <c r="C50" s="307">
        <v>0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7">
        <v>0</v>
      </c>
      <c r="P50" s="308">
        <v>0</v>
      </c>
    </row>
    <row r="51" spans="1:16" ht="31.5" x14ac:dyDescent="0.25">
      <c r="A51" s="267" t="s">
        <v>235</v>
      </c>
      <c r="B51" s="306">
        <v>0</v>
      </c>
      <c r="C51" s="307">
        <v>0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7">
        <v>0</v>
      </c>
      <c r="P51" s="308">
        <v>0</v>
      </c>
    </row>
    <row r="52" spans="1:16" ht="15.75" x14ac:dyDescent="0.25">
      <c r="A52" s="267" t="s">
        <v>236</v>
      </c>
      <c r="B52" s="306">
        <v>0</v>
      </c>
      <c r="C52" s="307">
        <v>100</v>
      </c>
      <c r="D52" s="307">
        <v>0</v>
      </c>
      <c r="E52" s="307">
        <v>0</v>
      </c>
      <c r="F52" s="307">
        <v>0</v>
      </c>
      <c r="G52" s="307">
        <v>0</v>
      </c>
      <c r="H52" s="307">
        <v>250</v>
      </c>
      <c r="I52" s="307">
        <v>0</v>
      </c>
      <c r="J52" s="307">
        <v>7094</v>
      </c>
      <c r="K52" s="307">
        <v>0</v>
      </c>
      <c r="L52" s="307">
        <v>0</v>
      </c>
      <c r="M52" s="307">
        <v>0</v>
      </c>
      <c r="N52" s="307">
        <v>0</v>
      </c>
      <c r="O52" s="307">
        <v>0</v>
      </c>
      <c r="P52" s="308">
        <v>500</v>
      </c>
    </row>
    <row r="53" spans="1:16" ht="15.75" x14ac:dyDescent="0.25">
      <c r="A53" s="267" t="s">
        <v>237</v>
      </c>
      <c r="B53" s="306">
        <v>0</v>
      </c>
      <c r="C53" s="307">
        <v>0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7">
        <v>0</v>
      </c>
      <c r="P53" s="308">
        <v>0</v>
      </c>
    </row>
    <row r="54" spans="1:16" ht="15.75" x14ac:dyDescent="0.25">
      <c r="A54" s="267" t="s">
        <v>238</v>
      </c>
      <c r="B54" s="306">
        <v>0</v>
      </c>
      <c r="C54" s="307">
        <v>50</v>
      </c>
      <c r="D54" s="307">
        <v>0</v>
      </c>
      <c r="E54" s="307">
        <v>0</v>
      </c>
      <c r="F54" s="307">
        <v>0</v>
      </c>
      <c r="G54" s="307">
        <v>0</v>
      </c>
      <c r="H54" s="307">
        <v>447</v>
      </c>
      <c r="I54" s="307">
        <v>0</v>
      </c>
      <c r="J54" s="307">
        <v>7326</v>
      </c>
      <c r="K54" s="307">
        <v>0</v>
      </c>
      <c r="L54" s="307">
        <v>0</v>
      </c>
      <c r="M54" s="307">
        <v>0</v>
      </c>
      <c r="N54" s="307">
        <v>0</v>
      </c>
      <c r="O54" s="307">
        <v>0</v>
      </c>
      <c r="P54" s="308">
        <v>2865</v>
      </c>
    </row>
    <row r="55" spans="1:16" ht="31.5" x14ac:dyDescent="0.25">
      <c r="A55" s="267" t="s">
        <v>239</v>
      </c>
      <c r="B55" s="306">
        <v>0</v>
      </c>
      <c r="C55" s="307">
        <v>0</v>
      </c>
      <c r="D55" s="307">
        <v>0</v>
      </c>
      <c r="E55" s="307">
        <v>0</v>
      </c>
      <c r="F55" s="307">
        <v>0</v>
      </c>
      <c r="G55" s="307">
        <v>0</v>
      </c>
      <c r="H55" s="307">
        <v>0</v>
      </c>
      <c r="I55" s="307">
        <v>0</v>
      </c>
      <c r="J55" s="307">
        <v>7050</v>
      </c>
      <c r="K55" s="307">
        <v>0</v>
      </c>
      <c r="L55" s="307">
        <v>0</v>
      </c>
      <c r="M55" s="307">
        <v>0</v>
      </c>
      <c r="N55" s="307">
        <v>0</v>
      </c>
      <c r="O55" s="307">
        <v>0</v>
      </c>
      <c r="P55" s="308">
        <v>400</v>
      </c>
    </row>
    <row r="56" spans="1:16" ht="15.75" x14ac:dyDescent="0.25">
      <c r="A56" s="267" t="s">
        <v>240</v>
      </c>
      <c r="B56" s="306">
        <v>0</v>
      </c>
      <c r="C56" s="307">
        <v>0</v>
      </c>
      <c r="D56" s="307">
        <v>0</v>
      </c>
      <c r="E56" s="307">
        <v>0</v>
      </c>
      <c r="F56" s="307">
        <v>0</v>
      </c>
      <c r="G56" s="307">
        <v>0</v>
      </c>
      <c r="H56" s="307">
        <v>0</v>
      </c>
      <c r="I56" s="307">
        <v>0</v>
      </c>
      <c r="J56" s="307">
        <v>27235</v>
      </c>
      <c r="K56" s="307">
        <v>0</v>
      </c>
      <c r="L56" s="307">
        <v>0</v>
      </c>
      <c r="M56" s="307">
        <v>0</v>
      </c>
      <c r="N56" s="307">
        <v>0</v>
      </c>
      <c r="O56" s="307">
        <v>0</v>
      </c>
      <c r="P56" s="308">
        <v>8064</v>
      </c>
    </row>
    <row r="57" spans="1:16" ht="15.75" x14ac:dyDescent="0.25">
      <c r="A57" s="267" t="s">
        <v>241</v>
      </c>
      <c r="B57" s="306">
        <v>0</v>
      </c>
      <c r="C57" s="307">
        <v>0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8420</v>
      </c>
      <c r="K57" s="307">
        <v>0</v>
      </c>
      <c r="L57" s="307">
        <v>0</v>
      </c>
      <c r="M57" s="307">
        <v>0</v>
      </c>
      <c r="N57" s="307">
        <v>0</v>
      </c>
      <c r="O57" s="307">
        <v>0</v>
      </c>
      <c r="P57" s="308">
        <v>2529</v>
      </c>
    </row>
    <row r="58" spans="1:16" ht="15.75" x14ac:dyDescent="0.25">
      <c r="A58" s="267" t="s">
        <v>242</v>
      </c>
      <c r="B58" s="306">
        <v>0</v>
      </c>
      <c r="C58" s="307">
        <v>0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13745</v>
      </c>
      <c r="K58" s="307">
        <v>0</v>
      </c>
      <c r="L58" s="307">
        <v>0</v>
      </c>
      <c r="M58" s="307">
        <v>0</v>
      </c>
      <c r="N58" s="307">
        <v>0</v>
      </c>
      <c r="O58" s="307">
        <v>0</v>
      </c>
      <c r="P58" s="308">
        <v>15</v>
      </c>
    </row>
    <row r="59" spans="1:16" ht="15.75" x14ac:dyDescent="0.25">
      <c r="A59" s="267" t="s">
        <v>243</v>
      </c>
      <c r="B59" s="306">
        <v>0</v>
      </c>
      <c r="C59" s="307">
        <v>0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9394</v>
      </c>
      <c r="K59" s="307">
        <v>0</v>
      </c>
      <c r="L59" s="307">
        <v>0</v>
      </c>
      <c r="M59" s="307">
        <v>0</v>
      </c>
      <c r="N59" s="307">
        <v>0</v>
      </c>
      <c r="O59" s="307">
        <v>0</v>
      </c>
      <c r="P59" s="308">
        <v>15</v>
      </c>
    </row>
    <row r="60" spans="1:16" ht="31.5" x14ac:dyDescent="0.25">
      <c r="A60" s="267" t="s">
        <v>244</v>
      </c>
      <c r="B60" s="306">
        <v>0</v>
      </c>
      <c r="C60" s="307">
        <v>0</v>
      </c>
      <c r="D60" s="307">
        <v>0</v>
      </c>
      <c r="E60" s="307">
        <v>0</v>
      </c>
      <c r="F60" s="307">
        <v>0</v>
      </c>
      <c r="G60" s="307">
        <v>0</v>
      </c>
      <c r="H60" s="307">
        <v>326</v>
      </c>
      <c r="I60" s="307">
        <v>0</v>
      </c>
      <c r="J60" s="307">
        <v>131</v>
      </c>
      <c r="K60" s="307">
        <v>0</v>
      </c>
      <c r="L60" s="307">
        <v>0</v>
      </c>
      <c r="M60" s="307">
        <v>0</v>
      </c>
      <c r="N60" s="307">
        <v>0</v>
      </c>
      <c r="O60" s="307">
        <v>0</v>
      </c>
      <c r="P60" s="308">
        <v>0</v>
      </c>
    </row>
    <row r="61" spans="1:16" ht="15.75" x14ac:dyDescent="0.25">
      <c r="A61" s="267" t="s">
        <v>245</v>
      </c>
      <c r="B61" s="306">
        <v>0</v>
      </c>
      <c r="C61" s="307">
        <v>4266</v>
      </c>
      <c r="D61" s="307">
        <v>0</v>
      </c>
      <c r="E61" s="307">
        <v>0</v>
      </c>
      <c r="F61" s="307">
        <v>17324</v>
      </c>
      <c r="G61" s="307">
        <v>2553</v>
      </c>
      <c r="H61" s="307">
        <v>400</v>
      </c>
      <c r="I61" s="307">
        <v>5200</v>
      </c>
      <c r="J61" s="307">
        <v>18212</v>
      </c>
      <c r="K61" s="307">
        <v>0</v>
      </c>
      <c r="L61" s="307">
        <v>0</v>
      </c>
      <c r="M61" s="307">
        <v>0</v>
      </c>
      <c r="N61" s="307">
        <v>0</v>
      </c>
      <c r="O61" s="307">
        <v>0</v>
      </c>
      <c r="P61" s="308">
        <v>18670</v>
      </c>
    </row>
    <row r="62" spans="1:16" ht="15.75" x14ac:dyDescent="0.25">
      <c r="A62" s="267" t="s">
        <v>246</v>
      </c>
      <c r="B62" s="306">
        <v>0</v>
      </c>
      <c r="C62" s="307">
        <v>49331</v>
      </c>
      <c r="D62" s="307">
        <v>0</v>
      </c>
      <c r="E62" s="307">
        <v>0</v>
      </c>
      <c r="F62" s="307">
        <v>187372</v>
      </c>
      <c r="G62" s="307">
        <v>43017</v>
      </c>
      <c r="H62" s="307">
        <v>120669</v>
      </c>
      <c r="I62" s="307">
        <v>44707</v>
      </c>
      <c r="J62" s="307">
        <v>51356</v>
      </c>
      <c r="K62" s="307">
        <v>0</v>
      </c>
      <c r="L62" s="307">
        <v>0</v>
      </c>
      <c r="M62" s="307">
        <v>0</v>
      </c>
      <c r="N62" s="307">
        <v>0</v>
      </c>
      <c r="O62" s="307">
        <v>0</v>
      </c>
      <c r="P62" s="308">
        <v>159067</v>
      </c>
    </row>
    <row r="63" spans="1:16" ht="31.5" x14ac:dyDescent="0.25">
      <c r="A63" s="267" t="s">
        <v>247</v>
      </c>
      <c r="B63" s="306">
        <v>0</v>
      </c>
      <c r="C63" s="307">
        <v>0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7">
        <v>0</v>
      </c>
      <c r="P63" s="308">
        <v>0</v>
      </c>
    </row>
    <row r="64" spans="1:16" ht="15.75" x14ac:dyDescent="0.25">
      <c r="A64" s="267" t="s">
        <v>248</v>
      </c>
      <c r="B64" s="306">
        <v>0</v>
      </c>
      <c r="C64" s="307">
        <v>0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448</v>
      </c>
      <c r="K64" s="307">
        <v>0</v>
      </c>
      <c r="L64" s="307">
        <v>0</v>
      </c>
      <c r="M64" s="307">
        <v>0</v>
      </c>
      <c r="N64" s="307">
        <v>0</v>
      </c>
      <c r="O64" s="307">
        <v>0</v>
      </c>
      <c r="P64" s="308">
        <v>0</v>
      </c>
    </row>
    <row r="65" spans="1:16" ht="15.75" x14ac:dyDescent="0.25">
      <c r="A65" s="267" t="s">
        <v>249</v>
      </c>
      <c r="B65" s="306">
        <v>0</v>
      </c>
      <c r="C65" s="307">
        <v>0</v>
      </c>
      <c r="D65" s="307">
        <v>0</v>
      </c>
      <c r="E65" s="307">
        <v>0</v>
      </c>
      <c r="F65" s="307">
        <v>0</v>
      </c>
      <c r="G65" s="307">
        <v>0</v>
      </c>
      <c r="H65" s="307">
        <v>3</v>
      </c>
      <c r="I65" s="307">
        <v>0</v>
      </c>
      <c r="J65" s="307">
        <v>35640</v>
      </c>
      <c r="K65" s="307">
        <v>0</v>
      </c>
      <c r="L65" s="307">
        <v>0</v>
      </c>
      <c r="M65" s="307">
        <v>0</v>
      </c>
      <c r="N65" s="307">
        <v>0</v>
      </c>
      <c r="O65" s="307">
        <v>0</v>
      </c>
      <c r="P65" s="308">
        <v>6185</v>
      </c>
    </row>
    <row r="66" spans="1:16" ht="31.5" x14ac:dyDescent="0.25">
      <c r="A66" s="267" t="s">
        <v>250</v>
      </c>
      <c r="B66" s="306">
        <v>0</v>
      </c>
      <c r="C66" s="307">
        <v>0</v>
      </c>
      <c r="D66" s="307">
        <v>0</v>
      </c>
      <c r="E66" s="307">
        <v>0</v>
      </c>
      <c r="F66" s="307">
        <v>0</v>
      </c>
      <c r="G66" s="307">
        <v>0</v>
      </c>
      <c r="H66" s="307">
        <v>0</v>
      </c>
      <c r="I66" s="307">
        <v>0</v>
      </c>
      <c r="J66" s="307">
        <v>0</v>
      </c>
      <c r="K66" s="307">
        <v>0</v>
      </c>
      <c r="L66" s="307">
        <v>0</v>
      </c>
      <c r="M66" s="307">
        <v>0</v>
      </c>
      <c r="N66" s="307">
        <v>0</v>
      </c>
      <c r="O66" s="307">
        <v>0</v>
      </c>
      <c r="P66" s="308">
        <v>0</v>
      </c>
    </row>
    <row r="67" spans="1:16" ht="15.75" x14ac:dyDescent="0.25">
      <c r="A67" s="267" t="s">
        <v>251</v>
      </c>
      <c r="B67" s="306">
        <v>0</v>
      </c>
      <c r="C67" s="307">
        <v>0</v>
      </c>
      <c r="D67" s="307">
        <v>0</v>
      </c>
      <c r="E67" s="307">
        <v>0</v>
      </c>
      <c r="F67" s="307">
        <v>0</v>
      </c>
      <c r="G67" s="307">
        <v>0</v>
      </c>
      <c r="H67" s="307">
        <v>81</v>
      </c>
      <c r="I67" s="307">
        <v>433</v>
      </c>
      <c r="J67" s="307">
        <v>10952</v>
      </c>
      <c r="K67" s="307">
        <v>0</v>
      </c>
      <c r="L67" s="307">
        <v>0</v>
      </c>
      <c r="M67" s="307">
        <v>0</v>
      </c>
      <c r="N67" s="307">
        <v>0</v>
      </c>
      <c r="O67" s="307">
        <v>0</v>
      </c>
      <c r="P67" s="308">
        <v>4491</v>
      </c>
    </row>
    <row r="68" spans="1:16" ht="15.75" x14ac:dyDescent="0.25">
      <c r="A68" s="267" t="s">
        <v>252</v>
      </c>
      <c r="B68" s="306">
        <v>0</v>
      </c>
      <c r="C68" s="307">
        <v>170</v>
      </c>
      <c r="D68" s="307">
        <v>0</v>
      </c>
      <c r="E68" s="307">
        <v>0</v>
      </c>
      <c r="F68" s="307">
        <v>0</v>
      </c>
      <c r="G68" s="307">
        <v>0</v>
      </c>
      <c r="H68" s="307">
        <v>5378</v>
      </c>
      <c r="I68" s="307">
        <v>413</v>
      </c>
      <c r="J68" s="307">
        <v>30125</v>
      </c>
      <c r="K68" s="307">
        <v>0</v>
      </c>
      <c r="L68" s="307">
        <v>0</v>
      </c>
      <c r="M68" s="307">
        <v>0</v>
      </c>
      <c r="N68" s="307">
        <v>0</v>
      </c>
      <c r="O68" s="307">
        <v>0</v>
      </c>
      <c r="P68" s="308">
        <v>22826</v>
      </c>
    </row>
    <row r="69" spans="1:16" ht="31.5" x14ac:dyDescent="0.25">
      <c r="A69" s="267" t="s">
        <v>253</v>
      </c>
      <c r="B69" s="306">
        <v>0</v>
      </c>
      <c r="C69" s="307">
        <v>0</v>
      </c>
      <c r="D69" s="307">
        <v>0</v>
      </c>
      <c r="E69" s="307">
        <v>0</v>
      </c>
      <c r="F69" s="307">
        <v>0</v>
      </c>
      <c r="G69" s="307">
        <v>0</v>
      </c>
      <c r="H69" s="307">
        <v>0</v>
      </c>
      <c r="I69" s="307">
        <v>0</v>
      </c>
      <c r="J69" s="307">
        <v>1205</v>
      </c>
      <c r="K69" s="307">
        <v>0</v>
      </c>
      <c r="L69" s="307">
        <v>0</v>
      </c>
      <c r="M69" s="307">
        <v>0</v>
      </c>
      <c r="N69" s="307">
        <v>0</v>
      </c>
      <c r="O69" s="307">
        <v>0</v>
      </c>
      <c r="P69" s="308">
        <v>0</v>
      </c>
    </row>
    <row r="70" spans="1:16" ht="15.75" x14ac:dyDescent="0.25">
      <c r="A70" s="267" t="s">
        <v>254</v>
      </c>
      <c r="B70" s="306">
        <v>0</v>
      </c>
      <c r="C70" s="307">
        <v>1000</v>
      </c>
      <c r="D70" s="307">
        <v>0</v>
      </c>
      <c r="E70" s="307">
        <v>0</v>
      </c>
      <c r="F70" s="307">
        <v>0</v>
      </c>
      <c r="G70" s="307">
        <v>0</v>
      </c>
      <c r="H70" s="307">
        <v>19158</v>
      </c>
      <c r="I70" s="307">
        <v>20</v>
      </c>
      <c r="J70" s="307">
        <v>23876</v>
      </c>
      <c r="K70" s="307">
        <v>0</v>
      </c>
      <c r="L70" s="307">
        <v>0</v>
      </c>
      <c r="M70" s="307">
        <v>0</v>
      </c>
      <c r="N70" s="307">
        <v>0</v>
      </c>
      <c r="O70" s="307">
        <v>0</v>
      </c>
      <c r="P70" s="308">
        <v>25479</v>
      </c>
    </row>
    <row r="71" spans="1:16" ht="15.75" x14ac:dyDescent="0.25">
      <c r="A71" s="267" t="s">
        <v>255</v>
      </c>
      <c r="B71" s="306">
        <v>0</v>
      </c>
      <c r="C71" s="307">
        <v>0</v>
      </c>
      <c r="D71" s="307">
        <v>0</v>
      </c>
      <c r="E71" s="307">
        <v>0</v>
      </c>
      <c r="F71" s="307">
        <v>0</v>
      </c>
      <c r="G71" s="307">
        <v>0</v>
      </c>
      <c r="H71" s="307">
        <v>338</v>
      </c>
      <c r="I71" s="307">
        <v>0</v>
      </c>
      <c r="J71" s="307">
        <v>55112</v>
      </c>
      <c r="K71" s="307">
        <v>0</v>
      </c>
      <c r="L71" s="307">
        <v>0</v>
      </c>
      <c r="M71" s="307">
        <v>0</v>
      </c>
      <c r="N71" s="307">
        <v>86550</v>
      </c>
      <c r="O71" s="307">
        <v>0</v>
      </c>
      <c r="P71" s="308">
        <v>11076</v>
      </c>
    </row>
    <row r="72" spans="1:16" ht="31.5" x14ac:dyDescent="0.25">
      <c r="A72" s="267" t="s">
        <v>256</v>
      </c>
      <c r="B72" s="306">
        <v>0</v>
      </c>
      <c r="C72" s="307">
        <v>1215</v>
      </c>
      <c r="D72" s="307">
        <v>0</v>
      </c>
      <c r="E72" s="307">
        <v>0</v>
      </c>
      <c r="F72" s="307">
        <v>2021</v>
      </c>
      <c r="G72" s="307">
        <v>633</v>
      </c>
      <c r="H72" s="307">
        <v>1676</v>
      </c>
      <c r="I72" s="307">
        <v>174</v>
      </c>
      <c r="J72" s="307">
        <v>4574</v>
      </c>
      <c r="K72" s="307">
        <v>0</v>
      </c>
      <c r="L72" s="307">
        <v>0</v>
      </c>
      <c r="M72" s="307">
        <v>0</v>
      </c>
      <c r="N72" s="307">
        <v>91827</v>
      </c>
      <c r="O72" s="307">
        <v>0</v>
      </c>
      <c r="P72" s="308">
        <v>13634</v>
      </c>
    </row>
    <row r="73" spans="1:16" ht="32.25" thickBot="1" x14ac:dyDescent="0.3">
      <c r="A73" s="273" t="s">
        <v>257</v>
      </c>
      <c r="B73" s="309">
        <v>0</v>
      </c>
      <c r="C73" s="310">
        <v>0</v>
      </c>
      <c r="D73" s="310">
        <v>0</v>
      </c>
      <c r="E73" s="310">
        <v>0</v>
      </c>
      <c r="F73" s="310">
        <v>0</v>
      </c>
      <c r="G73" s="310">
        <v>0</v>
      </c>
      <c r="H73" s="310">
        <v>0</v>
      </c>
      <c r="I73" s="310">
        <v>0</v>
      </c>
      <c r="J73" s="310">
        <v>550</v>
      </c>
      <c r="K73" s="310">
        <v>0</v>
      </c>
      <c r="L73" s="310">
        <v>0</v>
      </c>
      <c r="M73" s="310">
        <v>0</v>
      </c>
      <c r="N73" s="310">
        <v>6900</v>
      </c>
      <c r="O73" s="310">
        <v>0</v>
      </c>
      <c r="P73" s="311">
        <v>5120</v>
      </c>
    </row>
    <row r="74" spans="1:16" ht="29.25" thickBot="1" x14ac:dyDescent="0.3">
      <c r="A74" s="312" t="s">
        <v>104</v>
      </c>
      <c r="B74" s="313">
        <v>202312</v>
      </c>
      <c r="C74" s="314">
        <v>60037</v>
      </c>
      <c r="D74" s="314">
        <v>1295</v>
      </c>
      <c r="E74" s="314">
        <v>1171</v>
      </c>
      <c r="F74" s="314">
        <v>251202</v>
      </c>
      <c r="G74" s="314">
        <v>57708</v>
      </c>
      <c r="H74" s="314">
        <v>261300</v>
      </c>
      <c r="I74" s="314">
        <v>56971</v>
      </c>
      <c r="J74" s="314">
        <v>841568</v>
      </c>
      <c r="K74" s="314">
        <v>56800</v>
      </c>
      <c r="L74" s="314">
        <v>45445</v>
      </c>
      <c r="M74" s="314">
        <v>102245</v>
      </c>
      <c r="N74" s="314">
        <v>185277</v>
      </c>
      <c r="O74" s="314">
        <v>7457</v>
      </c>
      <c r="P74" s="315">
        <v>795705</v>
      </c>
    </row>
    <row r="75" spans="1:16" x14ac:dyDescent="0.25">
      <c r="A75" s="316" t="s">
        <v>281</v>
      </c>
      <c r="B75" s="317"/>
      <c r="C75" s="317"/>
      <c r="D75" s="317"/>
      <c r="E75" s="317"/>
      <c r="F75" s="317"/>
      <c r="G75" s="317"/>
      <c r="H75" s="317"/>
      <c r="I75" s="317"/>
      <c r="J75" s="317">
        <v>49500</v>
      </c>
      <c r="K75" s="317"/>
      <c r="L75" s="317"/>
      <c r="M75" s="317"/>
      <c r="N75" s="317"/>
      <c r="O75" s="317"/>
      <c r="P75" s="317">
        <v>10000</v>
      </c>
    </row>
    <row r="76" spans="1:16" ht="15.75" thickBot="1" x14ac:dyDescent="0.3">
      <c r="A76" s="318" t="s">
        <v>106</v>
      </c>
      <c r="B76" s="319">
        <v>202312</v>
      </c>
      <c r="C76" s="319">
        <v>60037</v>
      </c>
      <c r="D76" s="319">
        <v>1295</v>
      </c>
      <c r="E76" s="319">
        <v>1171</v>
      </c>
      <c r="F76" s="319">
        <v>251202</v>
      </c>
      <c r="G76" s="319">
        <v>57708</v>
      </c>
      <c r="H76" s="319">
        <v>261300</v>
      </c>
      <c r="I76" s="319">
        <v>56971</v>
      </c>
      <c r="J76" s="319">
        <v>891068</v>
      </c>
      <c r="K76" s="319">
        <v>56800</v>
      </c>
      <c r="L76" s="319">
        <v>45445</v>
      </c>
      <c r="M76" s="319">
        <v>102245</v>
      </c>
      <c r="N76" s="319">
        <v>185277</v>
      </c>
      <c r="O76" s="319">
        <v>7457</v>
      </c>
      <c r="P76" s="319">
        <v>805705</v>
      </c>
    </row>
  </sheetData>
  <mergeCells count="19">
    <mergeCell ref="B2:O2"/>
    <mergeCell ref="B3:O3"/>
    <mergeCell ref="A5:A10"/>
    <mergeCell ref="B5:C8"/>
    <mergeCell ref="H5:P8"/>
    <mergeCell ref="B9:B10"/>
    <mergeCell ref="C9:C10"/>
    <mergeCell ref="D9:D10"/>
    <mergeCell ref="E9:E10"/>
    <mergeCell ref="N9:N10"/>
    <mergeCell ref="O9:O10"/>
    <mergeCell ref="P9:P10"/>
    <mergeCell ref="D5:G8"/>
    <mergeCell ref="F9:F10"/>
    <mergeCell ref="G9:G10"/>
    <mergeCell ref="H9:H10"/>
    <mergeCell ref="I9:I10"/>
    <mergeCell ref="J9:J10"/>
    <mergeCell ref="K9:M9"/>
  </mergeCells>
  <pageMargins left="0.70866141732283472" right="0.70866141732283472" top="0.74803149606299213" bottom="0.74803149606299213" header="0.31496062992125984" footer="0.31496062992125984"/>
  <pageSetup paperSize="9" scale="64" fitToHeight="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62"/>
  <sheetViews>
    <sheetView zoomScale="65" zoomScaleNormal="65" workbookViewId="0">
      <selection activeCell="M25" sqref="M25"/>
    </sheetView>
  </sheetViews>
  <sheetFormatPr defaultRowHeight="15.75" x14ac:dyDescent="0.25"/>
  <cols>
    <col min="1" max="1" width="30.85546875" style="44" customWidth="1"/>
    <col min="2" max="2" width="35.140625" style="44" customWidth="1"/>
    <col min="3" max="3" width="30.28515625" style="44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230" max="230" width="34" customWidth="1"/>
    <col min="231" max="231" width="11.140625" customWidth="1"/>
    <col min="232" max="232" width="11" customWidth="1"/>
    <col min="240" max="241" width="10.85546875" customWidth="1"/>
    <col min="243" max="243" width="11.5703125" customWidth="1"/>
    <col min="244" max="244" width="13.85546875" customWidth="1"/>
    <col min="245" max="248" width="9.140625" customWidth="1"/>
  </cols>
  <sheetData>
    <row r="1" spans="1:9" ht="44.45" customHeight="1" x14ac:dyDescent="0.3">
      <c r="B1" s="442" t="s">
        <v>0</v>
      </c>
      <c r="C1" s="442"/>
      <c r="D1" s="442"/>
      <c r="E1" s="442"/>
      <c r="F1" s="442"/>
      <c r="G1" s="442"/>
      <c r="H1" s="442"/>
      <c r="I1" s="442"/>
    </row>
    <row r="2" spans="1:9" ht="15.6" customHeight="1" thickBot="1" x14ac:dyDescent="0.3">
      <c r="A2" s="45" t="s">
        <v>109</v>
      </c>
    </row>
    <row r="3" spans="1:9" ht="15.6" customHeight="1" x14ac:dyDescent="0.25">
      <c r="A3" s="443" t="s">
        <v>2</v>
      </c>
      <c r="B3" s="446" t="s">
        <v>3</v>
      </c>
      <c r="C3" s="348" t="s">
        <v>4</v>
      </c>
      <c r="D3" s="351" t="s">
        <v>5</v>
      </c>
      <c r="E3" s="449" t="s">
        <v>6</v>
      </c>
      <c r="F3" s="449"/>
      <c r="G3" s="449"/>
      <c r="H3" s="449"/>
      <c r="I3" s="450"/>
    </row>
    <row r="4" spans="1:9" ht="52.9" customHeight="1" x14ac:dyDescent="0.25">
      <c r="A4" s="444"/>
      <c r="B4" s="447"/>
      <c r="C4" s="349"/>
      <c r="D4" s="352"/>
      <c r="E4" s="352" t="s">
        <v>7</v>
      </c>
      <c r="F4" s="352" t="s">
        <v>8</v>
      </c>
      <c r="G4" s="352"/>
      <c r="H4" s="352"/>
      <c r="I4" s="356" t="s">
        <v>9</v>
      </c>
    </row>
    <row r="5" spans="1:9" ht="55.9" customHeight="1" thickBot="1" x14ac:dyDescent="0.3">
      <c r="A5" s="445"/>
      <c r="B5" s="448"/>
      <c r="C5" s="350"/>
      <c r="D5" s="353"/>
      <c r="E5" s="353"/>
      <c r="F5" s="3" t="s">
        <v>10</v>
      </c>
      <c r="G5" s="3" t="s">
        <v>11</v>
      </c>
      <c r="H5" s="3" t="s">
        <v>12</v>
      </c>
      <c r="I5" s="357"/>
    </row>
    <row r="6" spans="1:9" ht="31.35" customHeight="1" x14ac:dyDescent="0.25">
      <c r="A6" s="440" t="s">
        <v>16</v>
      </c>
      <c r="B6" s="46" t="s">
        <v>17</v>
      </c>
      <c r="C6" s="5" t="s">
        <v>18</v>
      </c>
      <c r="D6" s="47"/>
      <c r="E6" s="47"/>
      <c r="F6" s="47">
        <f>G6+H6</f>
        <v>0</v>
      </c>
      <c r="G6" s="47"/>
      <c r="H6" s="47"/>
      <c r="I6" s="47"/>
    </row>
    <row r="7" spans="1:9" ht="34.35" customHeight="1" x14ac:dyDescent="0.25">
      <c r="A7" s="440"/>
      <c r="B7" s="24" t="s">
        <v>19</v>
      </c>
      <c r="C7" s="10" t="s">
        <v>18</v>
      </c>
      <c r="D7" s="8"/>
      <c r="E7" s="8"/>
      <c r="F7" s="8">
        <f t="shared" ref="F7:F55" si="0">G7+H7</f>
        <v>0</v>
      </c>
      <c r="G7" s="8"/>
      <c r="H7" s="8"/>
      <c r="I7" s="8"/>
    </row>
    <row r="8" spans="1:9" ht="34.35" customHeight="1" x14ac:dyDescent="0.25">
      <c r="A8" s="440"/>
      <c r="B8" s="49" t="s">
        <v>20</v>
      </c>
      <c r="C8" s="10" t="s">
        <v>18</v>
      </c>
      <c r="D8" s="8"/>
      <c r="E8" s="8"/>
      <c r="F8" s="8">
        <f t="shared" si="0"/>
        <v>0</v>
      </c>
      <c r="G8" s="8"/>
      <c r="H8" s="8"/>
      <c r="I8" s="8"/>
    </row>
    <row r="9" spans="1:9" ht="26.45" customHeight="1" x14ac:dyDescent="0.25">
      <c r="A9" s="441"/>
      <c r="B9" s="24" t="s">
        <v>21</v>
      </c>
      <c r="C9" s="10" t="s">
        <v>22</v>
      </c>
      <c r="D9" s="8"/>
      <c r="E9" s="8"/>
      <c r="F9" s="8">
        <f t="shared" si="0"/>
        <v>0</v>
      </c>
      <c r="G9" s="8"/>
      <c r="H9" s="8"/>
      <c r="I9" s="8"/>
    </row>
    <row r="10" spans="1:9" ht="32.450000000000003" customHeight="1" x14ac:dyDescent="0.25">
      <c r="A10" s="24" t="s">
        <v>24</v>
      </c>
      <c r="B10" s="24" t="s">
        <v>25</v>
      </c>
      <c r="C10" s="10" t="s">
        <v>18</v>
      </c>
      <c r="D10" s="8"/>
      <c r="E10" s="8"/>
      <c r="F10" s="8">
        <f t="shared" si="0"/>
        <v>0</v>
      </c>
      <c r="G10" s="8"/>
      <c r="H10" s="8"/>
      <c r="I10" s="8"/>
    </row>
    <row r="11" spans="1:9" x14ac:dyDescent="0.25">
      <c r="A11" s="24" t="s">
        <v>26</v>
      </c>
      <c r="B11" s="24" t="s">
        <v>27</v>
      </c>
      <c r="C11" s="10" t="s">
        <v>26</v>
      </c>
      <c r="D11" s="8"/>
      <c r="E11" s="8"/>
      <c r="F11" s="8">
        <f t="shared" si="0"/>
        <v>0</v>
      </c>
      <c r="G11" s="8"/>
      <c r="H11" s="8"/>
      <c r="I11" s="8"/>
    </row>
    <row r="12" spans="1:9" x14ac:dyDescent="0.25">
      <c r="A12" s="24" t="s">
        <v>28</v>
      </c>
      <c r="B12" s="24" t="s">
        <v>29</v>
      </c>
      <c r="C12" s="10" t="s">
        <v>28</v>
      </c>
      <c r="D12" s="8"/>
      <c r="E12" s="8"/>
      <c r="F12" s="8">
        <f t="shared" si="0"/>
        <v>0</v>
      </c>
      <c r="G12" s="8"/>
      <c r="H12" s="8"/>
      <c r="I12" s="8"/>
    </row>
    <row r="13" spans="1:9" x14ac:dyDescent="0.25">
      <c r="A13" s="24" t="s">
        <v>30</v>
      </c>
      <c r="B13" s="24" t="s">
        <v>31</v>
      </c>
      <c r="C13" s="10" t="s">
        <v>18</v>
      </c>
      <c r="D13" s="8"/>
      <c r="E13" s="8"/>
      <c r="F13" s="8">
        <f t="shared" si="0"/>
        <v>0</v>
      </c>
      <c r="G13" s="8"/>
      <c r="H13" s="8"/>
      <c r="I13" s="8"/>
    </row>
    <row r="14" spans="1:9" x14ac:dyDescent="0.25">
      <c r="A14" s="50" t="s">
        <v>32</v>
      </c>
      <c r="B14" s="50" t="s">
        <v>33</v>
      </c>
      <c r="C14" s="13" t="s">
        <v>18</v>
      </c>
      <c r="D14" s="8"/>
      <c r="E14" s="8"/>
      <c r="F14" s="8">
        <f t="shared" si="0"/>
        <v>0</v>
      </c>
      <c r="G14" s="8"/>
      <c r="H14" s="8"/>
      <c r="I14" s="8"/>
    </row>
    <row r="15" spans="1:9" ht="31.5" x14ac:dyDescent="0.25">
      <c r="A15" s="24" t="s">
        <v>34</v>
      </c>
      <c r="B15" s="24" t="s">
        <v>35</v>
      </c>
      <c r="C15" s="10" t="s">
        <v>36</v>
      </c>
      <c r="D15" s="8"/>
      <c r="E15" s="8"/>
      <c r="F15" s="8">
        <f t="shared" si="0"/>
        <v>0</v>
      </c>
      <c r="G15" s="8"/>
      <c r="H15" s="8"/>
      <c r="I15" s="8"/>
    </row>
    <row r="16" spans="1:9" x14ac:dyDescent="0.25">
      <c r="A16" s="24" t="s">
        <v>37</v>
      </c>
      <c r="B16" s="24" t="s">
        <v>38</v>
      </c>
      <c r="C16" s="10" t="s">
        <v>39</v>
      </c>
      <c r="D16" s="8"/>
      <c r="E16" s="8"/>
      <c r="F16" s="8">
        <f t="shared" si="0"/>
        <v>0</v>
      </c>
      <c r="G16" s="8"/>
      <c r="H16" s="8"/>
      <c r="I16" s="8"/>
    </row>
    <row r="17" spans="1:9" ht="24.6" customHeight="1" x14ac:dyDescent="0.25">
      <c r="A17" s="24" t="s">
        <v>40</v>
      </c>
      <c r="B17" s="24" t="s">
        <v>41</v>
      </c>
      <c r="C17" s="10"/>
      <c r="D17" s="8"/>
      <c r="E17" s="8"/>
      <c r="F17" s="8">
        <f t="shared" si="0"/>
        <v>0</v>
      </c>
      <c r="G17" s="8"/>
      <c r="H17" s="8"/>
      <c r="I17" s="8"/>
    </row>
    <row r="18" spans="1:9" ht="35.450000000000003" customHeight="1" x14ac:dyDescent="0.25">
      <c r="A18" s="331" t="s">
        <v>42</v>
      </c>
      <c r="B18" s="331" t="s">
        <v>43</v>
      </c>
      <c r="C18" s="10" t="s">
        <v>44</v>
      </c>
      <c r="D18" s="51"/>
      <c r="E18" s="51"/>
      <c r="F18" s="51">
        <f t="shared" si="0"/>
        <v>0</v>
      </c>
      <c r="G18" s="51"/>
      <c r="H18" s="51"/>
      <c r="I18" s="51"/>
    </row>
    <row r="19" spans="1:9" ht="31.5" x14ac:dyDescent="0.25">
      <c r="A19" s="333"/>
      <c r="B19" s="333"/>
      <c r="C19" s="10" t="s">
        <v>45</v>
      </c>
      <c r="D19" s="51"/>
      <c r="E19" s="51"/>
      <c r="F19" s="51">
        <f t="shared" si="0"/>
        <v>0</v>
      </c>
      <c r="G19" s="51"/>
      <c r="H19" s="51"/>
      <c r="I19" s="51"/>
    </row>
    <row r="20" spans="1:9" x14ac:dyDescent="0.25">
      <c r="A20" s="24" t="s">
        <v>46</v>
      </c>
      <c r="B20" s="24" t="s">
        <v>47</v>
      </c>
      <c r="C20" s="10" t="s">
        <v>48</v>
      </c>
      <c r="D20" s="8"/>
      <c r="E20" s="8"/>
      <c r="F20" s="8">
        <f t="shared" si="0"/>
        <v>0</v>
      </c>
      <c r="G20" s="8"/>
      <c r="H20" s="8"/>
      <c r="I20" s="8"/>
    </row>
    <row r="21" spans="1:9" ht="16.350000000000001" customHeight="1" x14ac:dyDescent="0.25">
      <c r="A21" s="50" t="s">
        <v>49</v>
      </c>
      <c r="B21" s="50" t="s">
        <v>50</v>
      </c>
      <c r="C21" s="13" t="s">
        <v>18</v>
      </c>
      <c r="D21" s="67">
        <v>1115</v>
      </c>
      <c r="E21" s="8"/>
      <c r="F21" s="8">
        <f t="shared" si="0"/>
        <v>0</v>
      </c>
      <c r="G21" s="8"/>
      <c r="H21" s="8"/>
      <c r="I21" s="8"/>
    </row>
    <row r="22" spans="1:9" ht="16.350000000000001" customHeight="1" x14ac:dyDescent="0.25">
      <c r="A22" s="436" t="s">
        <v>51</v>
      </c>
      <c r="B22" s="24" t="s">
        <v>52</v>
      </c>
      <c r="C22" s="10" t="s">
        <v>18</v>
      </c>
      <c r="D22" s="68">
        <v>2237</v>
      </c>
      <c r="E22" s="8"/>
      <c r="F22" s="8">
        <f t="shared" si="0"/>
        <v>0</v>
      </c>
      <c r="G22" s="8"/>
      <c r="H22" s="8"/>
      <c r="I22" s="8"/>
    </row>
    <row r="23" spans="1:9" ht="43.7" customHeight="1" x14ac:dyDescent="0.25">
      <c r="A23" s="438"/>
      <c r="B23" s="52" t="s">
        <v>53</v>
      </c>
      <c r="C23" s="15" t="s">
        <v>36</v>
      </c>
      <c r="D23" s="68">
        <v>1248</v>
      </c>
      <c r="E23" s="8"/>
      <c r="F23" s="8">
        <f t="shared" si="0"/>
        <v>0</v>
      </c>
      <c r="G23" s="8"/>
      <c r="H23" s="8"/>
      <c r="I23" s="8"/>
    </row>
    <row r="24" spans="1:9" ht="31.5" x14ac:dyDescent="0.25">
      <c r="A24" s="24" t="s">
        <v>54</v>
      </c>
      <c r="B24" s="24" t="s">
        <v>55</v>
      </c>
      <c r="C24" s="15" t="s">
        <v>44</v>
      </c>
      <c r="D24" s="8"/>
      <c r="E24" s="8"/>
      <c r="F24" s="8">
        <f t="shared" si="0"/>
        <v>0</v>
      </c>
      <c r="G24" s="8"/>
      <c r="H24" s="8"/>
      <c r="I24" s="8"/>
    </row>
    <row r="25" spans="1:9" x14ac:dyDescent="0.25">
      <c r="A25" s="436" t="s">
        <v>56</v>
      </c>
      <c r="B25" s="24" t="s">
        <v>57</v>
      </c>
      <c r="C25" s="10" t="s">
        <v>18</v>
      </c>
      <c r="D25" s="8">
        <f>D26+D27+D28</f>
        <v>779</v>
      </c>
      <c r="E25" s="8">
        <f>E26+E27+E28</f>
        <v>0</v>
      </c>
      <c r="F25" s="8">
        <f t="shared" si="0"/>
        <v>779</v>
      </c>
      <c r="G25" s="8">
        <f>G26+G27+G28</f>
        <v>779</v>
      </c>
      <c r="H25" s="8">
        <f>H26+H27+H28</f>
        <v>0</v>
      </c>
      <c r="I25" s="8">
        <f>I26+I27+I28</f>
        <v>0</v>
      </c>
    </row>
    <row r="26" spans="1:9" x14ac:dyDescent="0.25">
      <c r="A26" s="437"/>
      <c r="B26" s="49" t="s">
        <v>58</v>
      </c>
      <c r="C26" s="10" t="s">
        <v>18</v>
      </c>
      <c r="D26" s="8">
        <f>F26</f>
        <v>779</v>
      </c>
      <c r="E26" s="8"/>
      <c r="F26" s="8">
        <f t="shared" si="0"/>
        <v>779</v>
      </c>
      <c r="G26" s="8">
        <v>779</v>
      </c>
      <c r="H26" s="8"/>
      <c r="I26" s="8"/>
    </row>
    <row r="27" spans="1:9" ht="83.45" customHeight="1" x14ac:dyDescent="0.25">
      <c r="A27" s="437"/>
      <c r="B27" s="49" t="s">
        <v>59</v>
      </c>
      <c r="C27" s="10" t="s">
        <v>18</v>
      </c>
      <c r="D27" s="8">
        <f>F27</f>
        <v>0</v>
      </c>
      <c r="E27" s="8"/>
      <c r="F27" s="8">
        <f t="shared" si="0"/>
        <v>0</v>
      </c>
      <c r="G27" s="8"/>
      <c r="H27" s="8"/>
      <c r="I27" s="8"/>
    </row>
    <row r="28" spans="1:9" ht="78.75" x14ac:dyDescent="0.25">
      <c r="A28" s="438"/>
      <c r="B28" s="49" t="s">
        <v>60</v>
      </c>
      <c r="C28" s="10" t="s">
        <v>18</v>
      </c>
      <c r="D28" s="8">
        <f>F28</f>
        <v>0</v>
      </c>
      <c r="E28" s="8"/>
      <c r="F28" s="8">
        <f t="shared" si="0"/>
        <v>0</v>
      </c>
      <c r="G28" s="8"/>
      <c r="H28" s="8"/>
      <c r="I28" s="8"/>
    </row>
    <row r="29" spans="1:9" ht="31.5" x14ac:dyDescent="0.25">
      <c r="A29" s="439" t="s">
        <v>61</v>
      </c>
      <c r="B29" s="24" t="s">
        <v>62</v>
      </c>
      <c r="C29" s="10" t="s">
        <v>36</v>
      </c>
      <c r="D29" s="8"/>
      <c r="E29" s="8"/>
      <c r="F29" s="8">
        <f t="shared" si="0"/>
        <v>0</v>
      </c>
      <c r="G29" s="8"/>
      <c r="H29" s="8"/>
      <c r="I29" s="8"/>
    </row>
    <row r="30" spans="1:9" ht="47.25" x14ac:dyDescent="0.25">
      <c r="A30" s="439"/>
      <c r="B30" s="24" t="s">
        <v>63</v>
      </c>
      <c r="C30" s="10" t="s">
        <v>36</v>
      </c>
      <c r="D30" s="8"/>
      <c r="E30" s="8"/>
      <c r="F30" s="8">
        <f t="shared" si="0"/>
        <v>0</v>
      </c>
      <c r="G30" s="8"/>
      <c r="H30" s="8"/>
      <c r="I30" s="8"/>
    </row>
    <row r="31" spans="1:9" x14ac:dyDescent="0.25">
      <c r="A31" s="439"/>
      <c r="B31" s="53" t="s">
        <v>64</v>
      </c>
      <c r="C31" s="10" t="s">
        <v>18</v>
      </c>
      <c r="D31" s="8"/>
      <c r="E31" s="8"/>
      <c r="F31" s="8">
        <f t="shared" si="0"/>
        <v>0</v>
      </c>
      <c r="G31" s="8"/>
      <c r="H31" s="8"/>
      <c r="I31" s="8"/>
    </row>
    <row r="32" spans="1:9" x14ac:dyDescent="0.25">
      <c r="A32" s="331" t="s">
        <v>65</v>
      </c>
      <c r="B32" s="331" t="s">
        <v>66</v>
      </c>
      <c r="C32" s="10" t="s">
        <v>65</v>
      </c>
      <c r="D32" s="51"/>
      <c r="E32" s="51"/>
      <c r="F32" s="51">
        <f t="shared" si="0"/>
        <v>0</v>
      </c>
      <c r="G32" s="51"/>
      <c r="H32" s="51"/>
      <c r="I32" s="51"/>
    </row>
    <row r="33" spans="1:9" ht="31.5" x14ac:dyDescent="0.25">
      <c r="A33" s="332"/>
      <c r="B33" s="332"/>
      <c r="C33" s="10" t="s">
        <v>36</v>
      </c>
      <c r="D33" s="51"/>
      <c r="E33" s="51"/>
      <c r="F33" s="51">
        <f t="shared" si="0"/>
        <v>0</v>
      </c>
      <c r="G33" s="51"/>
      <c r="H33" s="51"/>
      <c r="I33" s="51"/>
    </row>
    <row r="34" spans="1:9" x14ac:dyDescent="0.25">
      <c r="A34" s="333"/>
      <c r="B34" s="333"/>
      <c r="C34" s="10" t="s">
        <v>67</v>
      </c>
      <c r="D34" s="51"/>
      <c r="E34" s="51"/>
      <c r="F34" s="51">
        <f>G34+H34</f>
        <v>0</v>
      </c>
      <c r="G34" s="51"/>
      <c r="H34" s="51"/>
      <c r="I34" s="51"/>
    </row>
    <row r="35" spans="1:9" ht="31.5" x14ac:dyDescent="0.25">
      <c r="A35" s="54" t="s">
        <v>68</v>
      </c>
      <c r="B35" s="55" t="s">
        <v>69</v>
      </c>
      <c r="C35" s="20" t="s">
        <v>68</v>
      </c>
      <c r="D35" s="8"/>
      <c r="E35" s="8"/>
      <c r="F35" s="8">
        <f t="shared" si="0"/>
        <v>0</v>
      </c>
      <c r="G35" s="8"/>
      <c r="H35" s="8"/>
      <c r="I35" s="8"/>
    </row>
    <row r="36" spans="1:9" ht="16.350000000000001" customHeight="1" x14ac:dyDescent="0.25">
      <c r="A36" s="24" t="s">
        <v>70</v>
      </c>
      <c r="B36" s="24" t="s">
        <v>71</v>
      </c>
      <c r="C36" s="10" t="s">
        <v>18</v>
      </c>
      <c r="D36" s="8"/>
      <c r="E36" s="8"/>
      <c r="F36" s="8">
        <f t="shared" si="0"/>
        <v>0</v>
      </c>
      <c r="G36" s="8"/>
      <c r="H36" s="8"/>
      <c r="I36" s="8"/>
    </row>
    <row r="37" spans="1:9" x14ac:dyDescent="0.25">
      <c r="A37" s="50" t="s">
        <v>39</v>
      </c>
      <c r="B37" s="50" t="s">
        <v>72</v>
      </c>
      <c r="C37" s="13" t="s">
        <v>39</v>
      </c>
      <c r="D37" s="8"/>
      <c r="E37" s="8"/>
      <c r="F37" s="8">
        <f t="shared" si="0"/>
        <v>0</v>
      </c>
      <c r="G37" s="8"/>
      <c r="H37" s="8"/>
      <c r="I37" s="8"/>
    </row>
    <row r="38" spans="1:9" x14ac:dyDescent="0.25">
      <c r="A38" s="50" t="s">
        <v>73</v>
      </c>
      <c r="B38" s="50" t="s">
        <v>74</v>
      </c>
      <c r="C38" s="13" t="s">
        <v>73</v>
      </c>
      <c r="D38" s="8"/>
      <c r="E38" s="8"/>
      <c r="F38" s="8">
        <f t="shared" si="0"/>
        <v>0</v>
      </c>
      <c r="G38" s="8"/>
      <c r="H38" s="8"/>
      <c r="I38" s="8"/>
    </row>
    <row r="39" spans="1:9" x14ac:dyDescent="0.25">
      <c r="A39" s="24" t="s">
        <v>75</v>
      </c>
      <c r="B39" s="24" t="s">
        <v>76</v>
      </c>
      <c r="C39" s="10" t="s">
        <v>75</v>
      </c>
      <c r="D39" s="8"/>
      <c r="E39" s="8"/>
      <c r="F39" s="8">
        <f t="shared" si="0"/>
        <v>0</v>
      </c>
      <c r="G39" s="8"/>
      <c r="H39" s="8"/>
      <c r="I39" s="8"/>
    </row>
    <row r="40" spans="1:9" x14ac:dyDescent="0.25">
      <c r="A40" s="24" t="s">
        <v>48</v>
      </c>
      <c r="B40" s="24" t="s">
        <v>77</v>
      </c>
      <c r="C40" s="10" t="s">
        <v>48</v>
      </c>
      <c r="D40" s="8"/>
      <c r="E40" s="8"/>
      <c r="F40" s="8">
        <f t="shared" si="0"/>
        <v>0</v>
      </c>
      <c r="G40" s="8"/>
      <c r="H40" s="8"/>
      <c r="I40" s="8"/>
    </row>
    <row r="41" spans="1:9" x14ac:dyDescent="0.25">
      <c r="A41" s="24" t="s">
        <v>78</v>
      </c>
      <c r="B41" s="24" t="s">
        <v>79</v>
      </c>
      <c r="C41" s="10" t="s">
        <v>18</v>
      </c>
      <c r="D41" s="8"/>
      <c r="E41" s="8"/>
      <c r="F41" s="8">
        <f t="shared" si="0"/>
        <v>0</v>
      </c>
      <c r="G41" s="8"/>
      <c r="H41" s="8"/>
      <c r="I41" s="8"/>
    </row>
    <row r="42" spans="1:9" x14ac:dyDescent="0.25">
      <c r="A42" s="24" t="s">
        <v>80</v>
      </c>
      <c r="B42" s="24" t="s">
        <v>81</v>
      </c>
      <c r="C42" s="10" t="s">
        <v>18</v>
      </c>
      <c r="D42" s="8"/>
      <c r="E42" s="8"/>
      <c r="F42" s="8">
        <f t="shared" si="0"/>
        <v>0</v>
      </c>
      <c r="G42" s="8"/>
      <c r="H42" s="8"/>
      <c r="I42" s="8"/>
    </row>
    <row r="43" spans="1:9" x14ac:dyDescent="0.25">
      <c r="A43" s="24" t="s">
        <v>82</v>
      </c>
      <c r="B43" s="24" t="s">
        <v>83</v>
      </c>
      <c r="C43" s="10" t="s">
        <v>82</v>
      </c>
      <c r="D43" s="8"/>
      <c r="E43" s="8"/>
      <c r="F43" s="8">
        <f t="shared" si="0"/>
        <v>0</v>
      </c>
      <c r="G43" s="8"/>
      <c r="H43" s="8"/>
      <c r="I43" s="8"/>
    </row>
    <row r="44" spans="1:9" ht="31.5" x14ac:dyDescent="0.25">
      <c r="A44" s="335" t="s">
        <v>36</v>
      </c>
      <c r="B44" s="24" t="s">
        <v>84</v>
      </c>
      <c r="C44" s="10" t="s">
        <v>36</v>
      </c>
      <c r="D44" s="8"/>
      <c r="E44" s="8"/>
      <c r="F44" s="8">
        <f t="shared" si="0"/>
        <v>0</v>
      </c>
      <c r="G44" s="8"/>
      <c r="H44" s="8"/>
      <c r="I44" s="8"/>
    </row>
    <row r="45" spans="1:9" ht="31.5" x14ac:dyDescent="0.25">
      <c r="A45" s="335"/>
      <c r="B45" s="24" t="s">
        <v>85</v>
      </c>
      <c r="C45" s="10" t="s">
        <v>36</v>
      </c>
      <c r="D45" s="8"/>
      <c r="E45" s="8"/>
      <c r="F45" s="8">
        <f t="shared" si="0"/>
        <v>0</v>
      </c>
      <c r="G45" s="8"/>
      <c r="H45" s="8"/>
      <c r="I45" s="8"/>
    </row>
    <row r="46" spans="1:9" x14ac:dyDescent="0.25">
      <c r="A46" s="24" t="s">
        <v>86</v>
      </c>
      <c r="B46" s="24" t="s">
        <v>87</v>
      </c>
      <c r="C46" s="10" t="s">
        <v>18</v>
      </c>
      <c r="D46" s="8"/>
      <c r="E46" s="8"/>
      <c r="F46" s="8">
        <f t="shared" si="0"/>
        <v>0</v>
      </c>
      <c r="G46" s="58"/>
      <c r="H46" s="8"/>
      <c r="I46" s="8"/>
    </row>
    <row r="47" spans="1:9" x14ac:dyDescent="0.25">
      <c r="A47" s="24" t="s">
        <v>88</v>
      </c>
      <c r="B47" s="24" t="s">
        <v>89</v>
      </c>
      <c r="C47" s="10" t="s">
        <v>88</v>
      </c>
      <c r="D47" s="8"/>
      <c r="E47" s="8"/>
      <c r="F47" s="8">
        <f t="shared" si="0"/>
        <v>0</v>
      </c>
      <c r="G47" s="8"/>
      <c r="H47" s="8"/>
      <c r="I47" s="8"/>
    </row>
    <row r="48" spans="1:9" x14ac:dyDescent="0.25">
      <c r="A48" s="335" t="s">
        <v>90</v>
      </c>
      <c r="B48" s="336" t="s">
        <v>91</v>
      </c>
      <c r="C48" s="10" t="s">
        <v>67</v>
      </c>
      <c r="D48" s="8"/>
      <c r="E48" s="8"/>
      <c r="F48" s="8">
        <f t="shared" si="0"/>
        <v>0</v>
      </c>
      <c r="G48" s="8"/>
      <c r="H48" s="8"/>
      <c r="I48" s="8"/>
    </row>
    <row r="49" spans="1:9" ht="15" customHeight="1" x14ac:dyDescent="0.25">
      <c r="A49" s="335"/>
      <c r="B49" s="337"/>
      <c r="C49" s="10" t="s">
        <v>65</v>
      </c>
      <c r="D49" s="8"/>
      <c r="E49" s="8"/>
      <c r="F49" s="8">
        <f t="shared" si="0"/>
        <v>0</v>
      </c>
      <c r="G49" s="8"/>
      <c r="H49" s="8"/>
      <c r="I49" s="8"/>
    </row>
    <row r="50" spans="1:9" ht="18" customHeight="1" x14ac:dyDescent="0.25">
      <c r="A50" s="335"/>
      <c r="B50" s="24" t="s">
        <v>92</v>
      </c>
      <c r="C50" s="10" t="s">
        <v>67</v>
      </c>
      <c r="D50" s="8"/>
      <c r="E50" s="8"/>
      <c r="F50" s="8">
        <f t="shared" si="0"/>
        <v>0</v>
      </c>
      <c r="G50" s="8"/>
      <c r="H50" s="8"/>
      <c r="I50" s="8"/>
    </row>
    <row r="51" spans="1:9" x14ac:dyDescent="0.25">
      <c r="A51" s="24" t="s">
        <v>93</v>
      </c>
      <c r="B51" s="24" t="s">
        <v>94</v>
      </c>
      <c r="C51" s="25" t="s">
        <v>93</v>
      </c>
      <c r="D51" s="8"/>
      <c r="E51" s="8"/>
      <c r="F51" s="8">
        <f t="shared" si="0"/>
        <v>0</v>
      </c>
      <c r="G51" s="8"/>
      <c r="H51" s="8"/>
      <c r="I51" s="8"/>
    </row>
    <row r="52" spans="1:9" ht="31.5" x14ac:dyDescent="0.25">
      <c r="A52" s="59" t="s">
        <v>95</v>
      </c>
      <c r="B52" s="50" t="s">
        <v>96</v>
      </c>
      <c r="C52" s="15" t="s">
        <v>44</v>
      </c>
      <c r="D52" s="8"/>
      <c r="E52" s="8"/>
      <c r="F52" s="8">
        <f t="shared" si="0"/>
        <v>0</v>
      </c>
      <c r="G52" s="8"/>
      <c r="H52" s="8"/>
      <c r="I52" s="8"/>
    </row>
    <row r="53" spans="1:9" ht="19.7" customHeight="1" x14ac:dyDescent="0.25">
      <c r="A53" s="24" t="s">
        <v>97</v>
      </c>
      <c r="B53" s="24" t="s">
        <v>98</v>
      </c>
      <c r="C53" s="10" t="s">
        <v>99</v>
      </c>
      <c r="D53" s="8"/>
      <c r="E53" s="8"/>
      <c r="F53" s="8">
        <f t="shared" si="0"/>
        <v>0</v>
      </c>
      <c r="G53" s="8"/>
      <c r="H53" s="8"/>
      <c r="I53" s="8"/>
    </row>
    <row r="54" spans="1:9" ht="19.7" customHeight="1" x14ac:dyDescent="0.25">
      <c r="A54" s="24" t="s">
        <v>100</v>
      </c>
      <c r="B54" s="24" t="s">
        <v>101</v>
      </c>
      <c r="C54" s="10" t="s">
        <v>100</v>
      </c>
      <c r="D54" s="8"/>
      <c r="E54" s="8"/>
      <c r="F54" s="8">
        <f t="shared" si="0"/>
        <v>0</v>
      </c>
      <c r="G54" s="8"/>
      <c r="H54" s="8"/>
      <c r="I54" s="8"/>
    </row>
    <row r="55" spans="1:9" x14ac:dyDescent="0.25">
      <c r="A55" s="24" t="s">
        <v>102</v>
      </c>
      <c r="B55" s="24" t="s">
        <v>103</v>
      </c>
      <c r="C55" s="26" t="s">
        <v>102</v>
      </c>
      <c r="D55" s="8"/>
      <c r="E55" s="8"/>
      <c r="F55" s="8">
        <f t="shared" si="0"/>
        <v>0</v>
      </c>
      <c r="G55" s="8"/>
      <c r="H55" s="8"/>
      <c r="I55" s="8"/>
    </row>
    <row r="56" spans="1:9" ht="31.5" x14ac:dyDescent="0.25">
      <c r="A56" s="60" t="s">
        <v>108</v>
      </c>
      <c r="B56" s="61"/>
      <c r="C56" s="62"/>
      <c r="D56" s="30">
        <f>D6+D7+SUM(D9:D25)+SUM(D29:D55)</f>
        <v>5379</v>
      </c>
      <c r="E56" s="30">
        <f>SUM(E6:E25)+SUM(E29:E55)</f>
        <v>0</v>
      </c>
      <c r="F56" s="29">
        <f>G56+H56</f>
        <v>779</v>
      </c>
      <c r="G56" s="30">
        <f>SUM(G6:G25)+SUM(G29:G55)</f>
        <v>779</v>
      </c>
      <c r="H56" s="30">
        <f>SUM(H6:H25)+SUM(H29:H55)</f>
        <v>0</v>
      </c>
      <c r="I56" s="30">
        <f>SUM(I6:I25)+SUM(I29:I55)</f>
        <v>0</v>
      </c>
    </row>
    <row r="58" spans="1:9" x14ac:dyDescent="0.25">
      <c r="B58" s="64"/>
      <c r="C58" s="64"/>
    </row>
    <row r="59" spans="1:9" x14ac:dyDescent="0.25">
      <c r="B59" s="64"/>
      <c r="C59" s="64"/>
    </row>
    <row r="60" spans="1:9" x14ac:dyDescent="0.25">
      <c r="B60" s="64"/>
      <c r="C60" s="64"/>
    </row>
    <row r="61" spans="1:9" x14ac:dyDescent="0.25">
      <c r="A61" s="65"/>
      <c r="B61" s="64"/>
      <c r="C61" s="64"/>
    </row>
    <row r="62" spans="1:9" x14ac:dyDescent="0.25">
      <c r="A62" s="65"/>
      <c r="B62" s="66"/>
      <c r="C62" s="66"/>
    </row>
  </sheetData>
  <mergeCells count="20">
    <mergeCell ref="B1:I1"/>
    <mergeCell ref="A3:A5"/>
    <mergeCell ref="B3:B5"/>
    <mergeCell ref="C3:C5"/>
    <mergeCell ref="D3:D5"/>
    <mergeCell ref="E3:I3"/>
    <mergeCell ref="E4:E5"/>
    <mergeCell ref="F4:H4"/>
    <mergeCell ref="I4:I5"/>
    <mergeCell ref="A48:A50"/>
    <mergeCell ref="B48:B49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</mergeCells>
  <pageMargins left="0.7" right="0.2" top="0.75" bottom="0.75" header="0.3" footer="0.3"/>
  <pageSetup paperSize="9" scale="4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62"/>
  <sheetViews>
    <sheetView view="pageBreakPreview" topLeftCell="A13" zoomScale="65" zoomScaleNormal="60" zoomScaleSheetLayoutView="65" workbookViewId="0">
      <selection activeCell="M25" sqref="M25"/>
    </sheetView>
  </sheetViews>
  <sheetFormatPr defaultRowHeight="15.75" x14ac:dyDescent="0.25"/>
  <cols>
    <col min="1" max="1" width="30.7109375" style="44" customWidth="1"/>
    <col min="2" max="2" width="35.140625" style="44" customWidth="1"/>
    <col min="3" max="3" width="30.28515625" style="44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230" max="230" width="34" customWidth="1"/>
    <col min="231" max="231" width="11.28515625" customWidth="1"/>
    <col min="232" max="232" width="11" customWidth="1"/>
    <col min="240" max="241" width="10.7109375" customWidth="1"/>
    <col min="243" max="243" width="11.5703125" customWidth="1"/>
    <col min="244" max="244" width="13.7109375" customWidth="1"/>
    <col min="245" max="248" width="9.28515625" customWidth="1"/>
  </cols>
  <sheetData>
    <row r="1" spans="1:9" ht="44.45" customHeight="1" x14ac:dyDescent="0.3">
      <c r="B1" s="442" t="s">
        <v>0</v>
      </c>
      <c r="C1" s="442"/>
      <c r="D1" s="442"/>
      <c r="E1" s="442"/>
      <c r="F1" s="442"/>
      <c r="G1" s="442"/>
      <c r="H1" s="442"/>
      <c r="I1" s="442"/>
    </row>
    <row r="2" spans="1:9" ht="15.6" customHeight="1" thickBot="1" x14ac:dyDescent="0.3">
      <c r="A2" s="45" t="s">
        <v>107</v>
      </c>
    </row>
    <row r="3" spans="1:9" ht="15.6" customHeight="1" x14ac:dyDescent="0.25">
      <c r="A3" s="443" t="s">
        <v>2</v>
      </c>
      <c r="B3" s="446" t="s">
        <v>3</v>
      </c>
      <c r="C3" s="348" t="s">
        <v>4</v>
      </c>
      <c r="D3" s="351" t="s">
        <v>5</v>
      </c>
      <c r="E3" s="449" t="s">
        <v>6</v>
      </c>
      <c r="F3" s="449"/>
      <c r="G3" s="449"/>
      <c r="H3" s="449"/>
      <c r="I3" s="450"/>
    </row>
    <row r="4" spans="1:9" ht="52.9" customHeight="1" x14ac:dyDescent="0.25">
      <c r="A4" s="444"/>
      <c r="B4" s="447"/>
      <c r="C4" s="349"/>
      <c r="D4" s="352"/>
      <c r="E4" s="352" t="s">
        <v>7</v>
      </c>
      <c r="F4" s="352" t="s">
        <v>8</v>
      </c>
      <c r="G4" s="352"/>
      <c r="H4" s="352"/>
      <c r="I4" s="356" t="s">
        <v>9</v>
      </c>
    </row>
    <row r="5" spans="1:9" ht="55.9" customHeight="1" thickBot="1" x14ac:dyDescent="0.3">
      <c r="A5" s="445"/>
      <c r="B5" s="448"/>
      <c r="C5" s="350"/>
      <c r="D5" s="353"/>
      <c r="E5" s="353"/>
      <c r="F5" s="3" t="s">
        <v>10</v>
      </c>
      <c r="G5" s="3" t="s">
        <v>11</v>
      </c>
      <c r="H5" s="3" t="s">
        <v>12</v>
      </c>
      <c r="I5" s="357"/>
    </row>
    <row r="6" spans="1:9" ht="31.15" customHeight="1" x14ac:dyDescent="0.25">
      <c r="A6" s="440" t="s">
        <v>16</v>
      </c>
      <c r="B6" s="46" t="s">
        <v>17</v>
      </c>
      <c r="C6" s="5" t="s">
        <v>18</v>
      </c>
      <c r="D6" s="47">
        <v>600</v>
      </c>
      <c r="E6" s="47"/>
      <c r="F6" s="47">
        <f>G6+H6</f>
        <v>0</v>
      </c>
      <c r="G6" s="47"/>
      <c r="H6" s="47"/>
      <c r="I6" s="47"/>
    </row>
    <row r="7" spans="1:9" ht="34.15" customHeight="1" x14ac:dyDescent="0.25">
      <c r="A7" s="440"/>
      <c r="B7" s="24" t="s">
        <v>19</v>
      </c>
      <c r="C7" s="10" t="s">
        <v>18</v>
      </c>
      <c r="D7" s="48">
        <v>360</v>
      </c>
      <c r="E7" s="8"/>
      <c r="F7" s="8">
        <f>G7+H7</f>
        <v>0</v>
      </c>
      <c r="G7" s="8"/>
      <c r="H7" s="8"/>
      <c r="I7" s="8"/>
    </row>
    <row r="8" spans="1:9" ht="34.15" customHeight="1" x14ac:dyDescent="0.25">
      <c r="A8" s="440"/>
      <c r="B8" s="49" t="s">
        <v>20</v>
      </c>
      <c r="C8" s="10" t="s">
        <v>18</v>
      </c>
      <c r="D8" s="8"/>
      <c r="E8" s="8"/>
      <c r="F8" s="8">
        <f>G8+H8</f>
        <v>0</v>
      </c>
      <c r="G8" s="8"/>
      <c r="H8" s="8"/>
      <c r="I8" s="8"/>
    </row>
    <row r="9" spans="1:9" ht="26.45" customHeight="1" x14ac:dyDescent="0.25">
      <c r="A9" s="441"/>
      <c r="B9" s="24" t="s">
        <v>21</v>
      </c>
      <c r="C9" s="10" t="s">
        <v>22</v>
      </c>
      <c r="D9" s="8">
        <v>1938</v>
      </c>
      <c r="E9" s="8"/>
      <c r="F9" s="8">
        <f>G9+H9</f>
        <v>0</v>
      </c>
      <c r="G9" s="8"/>
      <c r="H9" s="8"/>
      <c r="I9" s="8"/>
    </row>
    <row r="10" spans="1:9" ht="32.450000000000003" customHeight="1" x14ac:dyDescent="0.25">
      <c r="A10" s="24" t="s">
        <v>24</v>
      </c>
      <c r="B10" s="24" t="s">
        <v>25</v>
      </c>
      <c r="C10" s="10" t="s">
        <v>18</v>
      </c>
      <c r="D10" s="8"/>
      <c r="E10" s="8"/>
      <c r="F10" s="8">
        <v>0</v>
      </c>
      <c r="G10" s="8"/>
      <c r="H10" s="8"/>
      <c r="I10" s="8"/>
    </row>
    <row r="11" spans="1:9" x14ac:dyDescent="0.25">
      <c r="A11" s="24" t="s">
        <v>26</v>
      </c>
      <c r="B11" s="24" t="s">
        <v>27</v>
      </c>
      <c r="C11" s="10" t="s">
        <v>26</v>
      </c>
      <c r="D11" s="8">
        <v>274</v>
      </c>
      <c r="E11" s="8"/>
      <c r="F11" s="8">
        <v>0</v>
      </c>
      <c r="G11" s="8"/>
      <c r="H11" s="8"/>
      <c r="I11" s="8"/>
    </row>
    <row r="12" spans="1:9" x14ac:dyDescent="0.25">
      <c r="A12" s="24" t="s">
        <v>28</v>
      </c>
      <c r="B12" s="24" t="s">
        <v>29</v>
      </c>
      <c r="C12" s="10" t="s">
        <v>28</v>
      </c>
      <c r="D12" s="8"/>
      <c r="E12" s="8"/>
      <c r="F12" s="8">
        <v>0</v>
      </c>
      <c r="G12" s="8"/>
      <c r="H12" s="8"/>
      <c r="I12" s="8"/>
    </row>
    <row r="13" spans="1:9" x14ac:dyDescent="0.25">
      <c r="A13" s="24" t="s">
        <v>30</v>
      </c>
      <c r="B13" s="24" t="s">
        <v>31</v>
      </c>
      <c r="C13" s="10" t="s">
        <v>18</v>
      </c>
      <c r="D13" s="8"/>
      <c r="E13" s="8"/>
      <c r="F13" s="8">
        <v>0</v>
      </c>
      <c r="G13" s="8"/>
      <c r="H13" s="8"/>
      <c r="I13" s="8"/>
    </row>
    <row r="14" spans="1:9" x14ac:dyDescent="0.25">
      <c r="A14" s="50" t="s">
        <v>32</v>
      </c>
      <c r="B14" s="50" t="s">
        <v>33</v>
      </c>
      <c r="C14" s="13" t="s">
        <v>18</v>
      </c>
      <c r="D14" s="8"/>
      <c r="E14" s="8"/>
      <c r="F14" s="8">
        <v>0</v>
      </c>
      <c r="G14" s="8"/>
      <c r="H14" s="8"/>
      <c r="I14" s="8"/>
    </row>
    <row r="15" spans="1:9" ht="31.5" x14ac:dyDescent="0.25">
      <c r="A15" s="24" t="s">
        <v>34</v>
      </c>
      <c r="B15" s="24" t="s">
        <v>35</v>
      </c>
      <c r="C15" s="10" t="s">
        <v>36</v>
      </c>
      <c r="D15" s="8"/>
      <c r="E15" s="8"/>
      <c r="F15" s="8">
        <v>0</v>
      </c>
      <c r="G15" s="8"/>
      <c r="H15" s="8"/>
      <c r="I15" s="8"/>
    </row>
    <row r="16" spans="1:9" x14ac:dyDescent="0.25">
      <c r="A16" s="24" t="s">
        <v>37</v>
      </c>
      <c r="B16" s="24" t="s">
        <v>38</v>
      </c>
      <c r="C16" s="10" t="s">
        <v>39</v>
      </c>
      <c r="D16" s="8"/>
      <c r="E16" s="8"/>
      <c r="F16" s="8">
        <v>0</v>
      </c>
      <c r="G16" s="8"/>
      <c r="H16" s="8"/>
      <c r="I16" s="8"/>
    </row>
    <row r="17" spans="1:9" ht="24.6" customHeight="1" x14ac:dyDescent="0.25">
      <c r="A17" s="24" t="s">
        <v>40</v>
      </c>
      <c r="B17" s="24" t="s">
        <v>41</v>
      </c>
      <c r="C17" s="10"/>
      <c r="D17" s="8"/>
      <c r="E17" s="8"/>
      <c r="F17" s="8">
        <v>0</v>
      </c>
      <c r="G17" s="8"/>
      <c r="H17" s="8"/>
      <c r="I17" s="8"/>
    </row>
    <row r="18" spans="1:9" ht="35.450000000000003" customHeight="1" x14ac:dyDescent="0.25">
      <c r="A18" s="331" t="s">
        <v>42</v>
      </c>
      <c r="B18" s="331" t="s">
        <v>43</v>
      </c>
      <c r="C18" s="10" t="s">
        <v>44</v>
      </c>
      <c r="D18" s="51"/>
      <c r="E18" s="51"/>
      <c r="F18" s="51">
        <f>G18+H18</f>
        <v>0</v>
      </c>
      <c r="G18" s="51"/>
      <c r="H18" s="51"/>
      <c r="I18" s="51"/>
    </row>
    <row r="19" spans="1:9" ht="31.5" x14ac:dyDescent="0.25">
      <c r="A19" s="333"/>
      <c r="B19" s="333"/>
      <c r="C19" s="10" t="s">
        <v>45</v>
      </c>
      <c r="D19" s="51"/>
      <c r="E19" s="51"/>
      <c r="F19" s="51">
        <f>G19+H19</f>
        <v>0</v>
      </c>
      <c r="G19" s="51"/>
      <c r="H19" s="51"/>
      <c r="I19" s="51"/>
    </row>
    <row r="20" spans="1:9" x14ac:dyDescent="0.25">
      <c r="A20" s="24" t="s">
        <v>46</v>
      </c>
      <c r="B20" s="24" t="s">
        <v>47</v>
      </c>
      <c r="C20" s="10" t="s">
        <v>48</v>
      </c>
      <c r="D20" s="8"/>
      <c r="E20" s="8"/>
      <c r="F20" s="8">
        <v>0</v>
      </c>
      <c r="G20" s="8"/>
      <c r="H20" s="8"/>
      <c r="I20" s="8"/>
    </row>
    <row r="21" spans="1:9" ht="16.149999999999999" customHeight="1" x14ac:dyDescent="0.25">
      <c r="A21" s="50" t="s">
        <v>49</v>
      </c>
      <c r="B21" s="50" t="s">
        <v>50</v>
      </c>
      <c r="C21" s="13" t="s">
        <v>18</v>
      </c>
      <c r="D21" s="8">
        <v>1700</v>
      </c>
      <c r="E21" s="8"/>
      <c r="F21" s="8">
        <v>0</v>
      </c>
      <c r="G21" s="8"/>
      <c r="H21" s="8"/>
      <c r="I21" s="8"/>
    </row>
    <row r="22" spans="1:9" ht="16.149999999999999" customHeight="1" x14ac:dyDescent="0.25">
      <c r="A22" s="436" t="s">
        <v>51</v>
      </c>
      <c r="B22" s="24" t="s">
        <v>52</v>
      </c>
      <c r="C22" s="10" t="s">
        <v>18</v>
      </c>
      <c r="D22" s="8">
        <v>919</v>
      </c>
      <c r="E22" s="8"/>
      <c r="F22" s="8">
        <v>0</v>
      </c>
      <c r="G22" s="8"/>
      <c r="H22" s="8"/>
      <c r="I22" s="8">
        <v>95</v>
      </c>
    </row>
    <row r="23" spans="1:9" ht="43.9" customHeight="1" x14ac:dyDescent="0.25">
      <c r="A23" s="438"/>
      <c r="B23" s="52" t="s">
        <v>53</v>
      </c>
      <c r="C23" s="15" t="s">
        <v>36</v>
      </c>
      <c r="D23" s="8">
        <v>720</v>
      </c>
      <c r="E23" s="8"/>
      <c r="F23" s="8">
        <v>0</v>
      </c>
      <c r="G23" s="8"/>
      <c r="H23" s="8"/>
      <c r="I23" s="8">
        <v>405</v>
      </c>
    </row>
    <row r="24" spans="1:9" ht="31.5" x14ac:dyDescent="0.25">
      <c r="A24" s="24" t="s">
        <v>54</v>
      </c>
      <c r="B24" s="24" t="s">
        <v>55</v>
      </c>
      <c r="C24" s="15" t="s">
        <v>44</v>
      </c>
      <c r="D24" s="8"/>
      <c r="E24" s="8"/>
      <c r="F24" s="8">
        <v>0</v>
      </c>
      <c r="G24" s="8"/>
      <c r="H24" s="8"/>
      <c r="I24" s="8"/>
    </row>
    <row r="25" spans="1:9" x14ac:dyDescent="0.25">
      <c r="A25" s="436" t="s">
        <v>56</v>
      </c>
      <c r="B25" s="24" t="s">
        <v>57</v>
      </c>
      <c r="C25" s="10" t="s">
        <v>18</v>
      </c>
      <c r="D25" s="8">
        <f>D26+D27+D28</f>
        <v>0</v>
      </c>
      <c r="E25" s="8">
        <f>E26+E27+E28</f>
        <v>0</v>
      </c>
      <c r="F25" s="8">
        <f>G25+H25</f>
        <v>0</v>
      </c>
      <c r="G25" s="8">
        <f>G26+G27+G28</f>
        <v>0</v>
      </c>
      <c r="H25" s="8">
        <f>H26+H27+H28</f>
        <v>0</v>
      </c>
      <c r="I25" s="8">
        <f>I26+I27+I28</f>
        <v>0</v>
      </c>
    </row>
    <row r="26" spans="1:9" x14ac:dyDescent="0.25">
      <c r="A26" s="437"/>
      <c r="B26" s="49" t="s">
        <v>58</v>
      </c>
      <c r="C26" s="10" t="s">
        <v>18</v>
      </c>
      <c r="D26" s="8">
        <f>F26</f>
        <v>0</v>
      </c>
      <c r="E26" s="8"/>
      <c r="F26" s="8">
        <v>0</v>
      </c>
      <c r="G26" s="8"/>
      <c r="H26" s="8"/>
      <c r="I26" s="8"/>
    </row>
    <row r="27" spans="1:9" ht="83.45" customHeight="1" x14ac:dyDescent="0.25">
      <c r="A27" s="437"/>
      <c r="B27" s="49" t="s">
        <v>59</v>
      </c>
      <c r="C27" s="10" t="s">
        <v>18</v>
      </c>
      <c r="D27" s="8">
        <f>F27</f>
        <v>0</v>
      </c>
      <c r="E27" s="8"/>
      <c r="F27" s="8">
        <v>0</v>
      </c>
      <c r="G27" s="8"/>
      <c r="H27" s="8"/>
      <c r="I27" s="8"/>
    </row>
    <row r="28" spans="1:9" ht="78.75" x14ac:dyDescent="0.25">
      <c r="A28" s="438"/>
      <c r="B28" s="49" t="s">
        <v>60</v>
      </c>
      <c r="C28" s="10" t="s">
        <v>18</v>
      </c>
      <c r="D28" s="8">
        <f>F28</f>
        <v>0</v>
      </c>
      <c r="E28" s="8"/>
      <c r="F28" s="8">
        <v>0</v>
      </c>
      <c r="G28" s="8"/>
      <c r="H28" s="8"/>
      <c r="I28" s="8"/>
    </row>
    <row r="29" spans="1:9" ht="31.5" x14ac:dyDescent="0.25">
      <c r="A29" s="439" t="s">
        <v>61</v>
      </c>
      <c r="B29" s="24" t="s">
        <v>62</v>
      </c>
      <c r="C29" s="10" t="s">
        <v>36</v>
      </c>
      <c r="D29" s="8">
        <v>504</v>
      </c>
      <c r="E29" s="8"/>
      <c r="F29" s="8">
        <v>0</v>
      </c>
      <c r="G29" s="8"/>
      <c r="H29" s="8"/>
      <c r="I29" s="8"/>
    </row>
    <row r="30" spans="1:9" ht="47.25" x14ac:dyDescent="0.25">
      <c r="A30" s="439"/>
      <c r="B30" s="24" t="s">
        <v>63</v>
      </c>
      <c r="C30" s="10" t="s">
        <v>36</v>
      </c>
      <c r="D30" s="8">
        <v>945</v>
      </c>
      <c r="E30" s="8"/>
      <c r="F30" s="8">
        <v>0</v>
      </c>
      <c r="G30" s="8"/>
      <c r="H30" s="8"/>
      <c r="I30" s="8">
        <v>5</v>
      </c>
    </row>
    <row r="31" spans="1:9" x14ac:dyDescent="0.25">
      <c r="A31" s="439"/>
      <c r="B31" s="53" t="s">
        <v>64</v>
      </c>
      <c r="C31" s="10" t="s">
        <v>18</v>
      </c>
      <c r="D31" s="8"/>
      <c r="E31" s="8"/>
      <c r="F31" s="8">
        <v>0</v>
      </c>
      <c r="G31" s="8"/>
      <c r="H31" s="8"/>
      <c r="I31" s="8"/>
    </row>
    <row r="32" spans="1:9" x14ac:dyDescent="0.25">
      <c r="A32" s="331" t="s">
        <v>65</v>
      </c>
      <c r="B32" s="331" t="s">
        <v>66</v>
      </c>
      <c r="C32" s="10" t="s">
        <v>65</v>
      </c>
      <c r="D32" s="51">
        <v>476</v>
      </c>
      <c r="E32" s="51"/>
      <c r="F32" s="51">
        <v>0</v>
      </c>
      <c r="G32" s="51"/>
      <c r="H32" s="51"/>
      <c r="I32" s="51">
        <v>45</v>
      </c>
    </row>
    <row r="33" spans="1:9" ht="31.5" x14ac:dyDescent="0.25">
      <c r="A33" s="332"/>
      <c r="B33" s="332"/>
      <c r="C33" s="10" t="s">
        <v>36</v>
      </c>
      <c r="D33" s="51"/>
      <c r="E33" s="51"/>
      <c r="F33" s="51">
        <v>0</v>
      </c>
      <c r="G33" s="51"/>
      <c r="H33" s="51"/>
      <c r="I33" s="51"/>
    </row>
    <row r="34" spans="1:9" x14ac:dyDescent="0.25">
      <c r="A34" s="333"/>
      <c r="B34" s="333"/>
      <c r="C34" s="10" t="s">
        <v>67</v>
      </c>
      <c r="D34" s="51"/>
      <c r="E34" s="51"/>
      <c r="F34" s="51">
        <f>G34+H34</f>
        <v>0</v>
      </c>
      <c r="G34" s="51"/>
      <c r="H34" s="51"/>
      <c r="I34" s="51"/>
    </row>
    <row r="35" spans="1:9" ht="31.5" x14ac:dyDescent="0.25">
      <c r="A35" s="54" t="s">
        <v>68</v>
      </c>
      <c r="B35" s="55" t="s">
        <v>69</v>
      </c>
      <c r="C35" s="20" t="s">
        <v>68</v>
      </c>
      <c r="D35" s="8">
        <v>150</v>
      </c>
      <c r="E35" s="8"/>
      <c r="F35" s="8">
        <v>0</v>
      </c>
      <c r="G35" s="8"/>
      <c r="H35" s="8"/>
      <c r="I35" s="8"/>
    </row>
    <row r="36" spans="1:9" ht="16.149999999999999" customHeight="1" x14ac:dyDescent="0.25">
      <c r="A36" s="24" t="s">
        <v>70</v>
      </c>
      <c r="B36" s="24" t="s">
        <v>71</v>
      </c>
      <c r="C36" s="10" t="s">
        <v>18</v>
      </c>
      <c r="D36" s="8"/>
      <c r="E36" s="8"/>
      <c r="F36" s="8">
        <v>0</v>
      </c>
      <c r="G36" s="8"/>
      <c r="H36" s="8"/>
      <c r="I36" s="8"/>
    </row>
    <row r="37" spans="1:9" x14ac:dyDescent="0.25">
      <c r="A37" s="50" t="s">
        <v>39</v>
      </c>
      <c r="B37" s="50" t="s">
        <v>72</v>
      </c>
      <c r="C37" s="13" t="s">
        <v>39</v>
      </c>
      <c r="D37" s="8"/>
      <c r="E37" s="8"/>
      <c r="F37" s="8">
        <v>0</v>
      </c>
      <c r="G37" s="8"/>
      <c r="H37" s="8"/>
      <c r="I37" s="8"/>
    </row>
    <row r="38" spans="1:9" x14ac:dyDescent="0.25">
      <c r="A38" s="50" t="s">
        <v>73</v>
      </c>
      <c r="B38" s="50" t="s">
        <v>74</v>
      </c>
      <c r="C38" s="13" t="s">
        <v>73</v>
      </c>
      <c r="D38" s="8"/>
      <c r="E38" s="8"/>
      <c r="F38" s="8">
        <v>0</v>
      </c>
      <c r="G38" s="8"/>
      <c r="H38" s="8"/>
      <c r="I38" s="8"/>
    </row>
    <row r="39" spans="1:9" x14ac:dyDescent="0.25">
      <c r="A39" s="24" t="s">
        <v>75</v>
      </c>
      <c r="B39" s="24" t="s">
        <v>76</v>
      </c>
      <c r="C39" s="10" t="s">
        <v>75</v>
      </c>
      <c r="D39" s="56">
        <v>38</v>
      </c>
      <c r="E39" s="8"/>
      <c r="F39" s="8">
        <v>0</v>
      </c>
      <c r="G39" s="8"/>
      <c r="H39" s="8"/>
      <c r="I39" s="8"/>
    </row>
    <row r="40" spans="1:9" x14ac:dyDescent="0.25">
      <c r="A40" s="24" t="s">
        <v>48</v>
      </c>
      <c r="B40" s="24" t="s">
        <v>77</v>
      </c>
      <c r="C40" s="10" t="s">
        <v>48</v>
      </c>
      <c r="D40" s="57">
        <v>1000</v>
      </c>
      <c r="E40" s="8"/>
      <c r="F40" s="8">
        <v>0</v>
      </c>
      <c r="G40" s="8"/>
      <c r="H40" s="8"/>
      <c r="I40" s="8"/>
    </row>
    <row r="41" spans="1:9" x14ac:dyDescent="0.25">
      <c r="A41" s="24" t="s">
        <v>78</v>
      </c>
      <c r="B41" s="24" t="s">
        <v>79</v>
      </c>
      <c r="C41" s="10" t="s">
        <v>18</v>
      </c>
      <c r="D41" s="8">
        <v>406</v>
      </c>
      <c r="E41" s="8"/>
      <c r="F41" s="8">
        <v>0</v>
      </c>
      <c r="G41" s="8"/>
      <c r="H41" s="8"/>
      <c r="I41" s="8"/>
    </row>
    <row r="42" spans="1:9" x14ac:dyDescent="0.25">
      <c r="A42" s="24" t="s">
        <v>80</v>
      </c>
      <c r="B42" s="24" t="s">
        <v>81</v>
      </c>
      <c r="C42" s="10" t="s">
        <v>18</v>
      </c>
      <c r="D42" s="8"/>
      <c r="E42" s="8"/>
      <c r="F42" s="8">
        <v>0</v>
      </c>
      <c r="G42" s="8"/>
      <c r="H42" s="8"/>
      <c r="I42" s="8"/>
    </row>
    <row r="43" spans="1:9" x14ac:dyDescent="0.25">
      <c r="A43" s="24" t="s">
        <v>82</v>
      </c>
      <c r="B43" s="24" t="s">
        <v>83</v>
      </c>
      <c r="C43" s="10" t="s">
        <v>82</v>
      </c>
      <c r="D43" s="8"/>
      <c r="E43" s="8"/>
      <c r="F43" s="8">
        <v>0</v>
      </c>
      <c r="G43" s="8"/>
      <c r="H43" s="8"/>
      <c r="I43" s="8"/>
    </row>
    <row r="44" spans="1:9" ht="31.5" x14ac:dyDescent="0.25">
      <c r="A44" s="335" t="s">
        <v>36</v>
      </c>
      <c r="B44" s="24" t="s">
        <v>84</v>
      </c>
      <c r="C44" s="10" t="s">
        <v>36</v>
      </c>
      <c r="D44" s="8"/>
      <c r="E44" s="8"/>
      <c r="F44" s="8">
        <v>0</v>
      </c>
      <c r="G44" s="8"/>
      <c r="H44" s="8"/>
      <c r="I44" s="8"/>
    </row>
    <row r="45" spans="1:9" ht="31.5" x14ac:dyDescent="0.25">
      <c r="A45" s="335"/>
      <c r="B45" s="24" t="s">
        <v>85</v>
      </c>
      <c r="C45" s="10" t="s">
        <v>36</v>
      </c>
      <c r="D45" s="8"/>
      <c r="E45" s="8"/>
      <c r="F45" s="8">
        <v>0</v>
      </c>
      <c r="G45" s="8"/>
      <c r="H45" s="8"/>
      <c r="I45" s="8"/>
    </row>
    <row r="46" spans="1:9" x14ac:dyDescent="0.25">
      <c r="A46" s="24" t="s">
        <v>86</v>
      </c>
      <c r="B46" s="24" t="s">
        <v>87</v>
      </c>
      <c r="C46" s="10" t="s">
        <v>18</v>
      </c>
      <c r="D46" s="8">
        <v>2179</v>
      </c>
      <c r="E46" s="8"/>
      <c r="F46" s="8">
        <v>0</v>
      </c>
      <c r="G46" s="58"/>
      <c r="H46" s="8"/>
      <c r="I46" s="8"/>
    </row>
    <row r="47" spans="1:9" x14ac:dyDescent="0.25">
      <c r="A47" s="24" t="s">
        <v>88</v>
      </c>
      <c r="B47" s="24" t="s">
        <v>89</v>
      </c>
      <c r="C47" s="10" t="s">
        <v>88</v>
      </c>
      <c r="D47" s="8"/>
      <c r="E47" s="8"/>
      <c r="F47" s="8">
        <v>0</v>
      </c>
      <c r="G47" s="8"/>
      <c r="H47" s="8"/>
      <c r="I47" s="8"/>
    </row>
    <row r="48" spans="1:9" x14ac:dyDescent="0.25">
      <c r="A48" s="335" t="s">
        <v>90</v>
      </c>
      <c r="B48" s="336" t="s">
        <v>91</v>
      </c>
      <c r="C48" s="10" t="s">
        <v>67</v>
      </c>
      <c r="D48" s="8"/>
      <c r="E48" s="8"/>
      <c r="F48" s="8">
        <v>0</v>
      </c>
      <c r="G48" s="8"/>
      <c r="H48" s="8"/>
      <c r="I48" s="8"/>
    </row>
    <row r="49" spans="1:9" ht="15" customHeight="1" x14ac:dyDescent="0.25">
      <c r="A49" s="335"/>
      <c r="B49" s="337"/>
      <c r="C49" s="10" t="s">
        <v>65</v>
      </c>
      <c r="D49" s="57">
        <v>700</v>
      </c>
      <c r="E49" s="8"/>
      <c r="F49" s="8">
        <v>0</v>
      </c>
      <c r="G49" s="8"/>
      <c r="H49" s="8"/>
      <c r="I49" s="8">
        <v>90</v>
      </c>
    </row>
    <row r="50" spans="1:9" ht="18" customHeight="1" x14ac:dyDescent="0.25">
      <c r="A50" s="335"/>
      <c r="B50" s="24" t="s">
        <v>92</v>
      </c>
      <c r="C50" s="10" t="s">
        <v>67</v>
      </c>
      <c r="D50" s="8"/>
      <c r="E50" s="8"/>
      <c r="F50" s="8">
        <v>0</v>
      </c>
      <c r="G50" s="8"/>
      <c r="H50" s="8"/>
      <c r="I50" s="8"/>
    </row>
    <row r="51" spans="1:9" x14ac:dyDescent="0.25">
      <c r="A51" s="24" t="s">
        <v>93</v>
      </c>
      <c r="B51" s="24" t="s">
        <v>94</v>
      </c>
      <c r="C51" s="25" t="s">
        <v>93</v>
      </c>
      <c r="D51" s="8">
        <v>552</v>
      </c>
      <c r="E51" s="8"/>
      <c r="F51" s="8">
        <v>0</v>
      </c>
      <c r="G51" s="8"/>
      <c r="H51" s="8"/>
      <c r="I51" s="8"/>
    </row>
    <row r="52" spans="1:9" ht="31.5" x14ac:dyDescent="0.25">
      <c r="A52" s="59" t="s">
        <v>95</v>
      </c>
      <c r="B52" s="50" t="s">
        <v>96</v>
      </c>
      <c r="C52" s="15" t="s">
        <v>44</v>
      </c>
      <c r="D52" s="8">
        <v>2349</v>
      </c>
      <c r="E52" s="8"/>
      <c r="F52" s="8">
        <v>0</v>
      </c>
      <c r="G52" s="8"/>
      <c r="H52" s="8"/>
      <c r="I52" s="8"/>
    </row>
    <row r="53" spans="1:9" ht="19.899999999999999" customHeight="1" x14ac:dyDescent="0.25">
      <c r="A53" s="24" t="s">
        <v>97</v>
      </c>
      <c r="B53" s="24" t="s">
        <v>98</v>
      </c>
      <c r="C53" s="10" t="s">
        <v>99</v>
      </c>
      <c r="D53" s="8"/>
      <c r="E53" s="8"/>
      <c r="F53" s="8">
        <v>0</v>
      </c>
      <c r="G53" s="8"/>
      <c r="H53" s="8"/>
      <c r="I53" s="8"/>
    </row>
    <row r="54" spans="1:9" ht="19.899999999999999" customHeight="1" x14ac:dyDescent="0.25">
      <c r="A54" s="24" t="s">
        <v>100</v>
      </c>
      <c r="B54" s="24" t="s">
        <v>101</v>
      </c>
      <c r="C54" s="10" t="s">
        <v>100</v>
      </c>
      <c r="D54" s="8"/>
      <c r="E54" s="8"/>
      <c r="F54" s="8">
        <v>0</v>
      </c>
      <c r="G54" s="8"/>
      <c r="H54" s="8"/>
      <c r="I54" s="8"/>
    </row>
    <row r="55" spans="1:9" x14ac:dyDescent="0.25">
      <c r="A55" s="24" t="s">
        <v>102</v>
      </c>
      <c r="B55" s="24" t="s">
        <v>103</v>
      </c>
      <c r="C55" s="26" t="s">
        <v>102</v>
      </c>
      <c r="D55" s="8"/>
      <c r="E55" s="8"/>
      <c r="F55" s="8">
        <v>0</v>
      </c>
      <c r="G55" s="8"/>
      <c r="H55" s="8"/>
      <c r="I55" s="8"/>
    </row>
    <row r="56" spans="1:9" ht="31.5" x14ac:dyDescent="0.25">
      <c r="A56" s="60" t="s">
        <v>108</v>
      </c>
      <c r="B56" s="61"/>
      <c r="C56" s="62"/>
      <c r="D56" s="63">
        <f>D6+D7+SUM(D9:D25)+SUM(D29:D55)</f>
        <v>15810</v>
      </c>
      <c r="E56" s="30">
        <f>SUM(E6:E25)+SUM(E29:E55)</f>
        <v>0</v>
      </c>
      <c r="F56" s="29">
        <f>G56+H56</f>
        <v>0</v>
      </c>
      <c r="G56" s="30">
        <f>SUM(G6:G25)+SUM(G29:G55)</f>
        <v>0</v>
      </c>
      <c r="H56" s="30">
        <f>SUM(H6:H25)+SUM(H29:H55)</f>
        <v>0</v>
      </c>
      <c r="I56" s="30">
        <f>SUM(I6:I25)+SUM(I29:I55)</f>
        <v>640</v>
      </c>
    </row>
    <row r="58" spans="1:9" x14ac:dyDescent="0.25">
      <c r="B58" s="64"/>
      <c r="C58" s="64"/>
    </row>
    <row r="59" spans="1:9" x14ac:dyDescent="0.25">
      <c r="B59" s="64"/>
      <c r="C59" s="64"/>
    </row>
    <row r="60" spans="1:9" x14ac:dyDescent="0.25">
      <c r="B60" s="64"/>
      <c r="C60" s="64"/>
    </row>
    <row r="61" spans="1:9" x14ac:dyDescent="0.25">
      <c r="A61" s="65"/>
      <c r="B61" s="64"/>
      <c r="C61" s="64"/>
    </row>
    <row r="62" spans="1:9" x14ac:dyDescent="0.25">
      <c r="A62" s="65"/>
      <c r="B62" s="66"/>
      <c r="C62" s="66"/>
    </row>
  </sheetData>
  <mergeCells count="20">
    <mergeCell ref="B1:I1"/>
    <mergeCell ref="A3:A5"/>
    <mergeCell ref="B3:B5"/>
    <mergeCell ref="C3:C5"/>
    <mergeCell ref="D3:D5"/>
    <mergeCell ref="E3:I3"/>
    <mergeCell ref="E4:E5"/>
    <mergeCell ref="F4:H4"/>
    <mergeCell ref="I4:I5"/>
    <mergeCell ref="A48:A50"/>
    <mergeCell ref="B48:B49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</mergeCells>
  <pageMargins left="0.7" right="0.2" top="0.75" bottom="0.75" header="0.3" footer="0.3"/>
  <pageSetup paperSize="9" scale="4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62"/>
  <sheetViews>
    <sheetView view="pageBreakPreview" zoomScale="60" zoomScaleNormal="60" workbookViewId="0">
      <selection activeCell="M25" sqref="M25"/>
    </sheetView>
  </sheetViews>
  <sheetFormatPr defaultRowHeight="15.75" x14ac:dyDescent="0.25"/>
  <cols>
    <col min="1" max="1" width="30.7109375" style="44" customWidth="1"/>
    <col min="2" max="2" width="35.140625" style="44" customWidth="1"/>
    <col min="3" max="3" width="30.28515625" style="44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11" max="11" width="9.140625" customWidth="1"/>
    <col min="230" max="230" width="34" customWidth="1"/>
    <col min="231" max="231" width="11.28515625" customWidth="1"/>
    <col min="232" max="232" width="11" customWidth="1"/>
    <col min="240" max="241" width="10.7109375" customWidth="1"/>
    <col min="243" max="243" width="11.5703125" customWidth="1"/>
    <col min="244" max="244" width="13.7109375" customWidth="1"/>
    <col min="245" max="248" width="9.28515625" customWidth="1"/>
  </cols>
  <sheetData>
    <row r="1" spans="1:9" ht="44.45" customHeight="1" x14ac:dyDescent="0.3">
      <c r="B1" s="442" t="s">
        <v>0</v>
      </c>
      <c r="C1" s="442"/>
      <c r="D1" s="442"/>
      <c r="E1" s="442"/>
      <c r="F1" s="442"/>
      <c r="G1" s="442"/>
      <c r="H1" s="442"/>
      <c r="I1" s="442"/>
    </row>
    <row r="2" spans="1:9" ht="15.6" customHeight="1" thickBot="1" x14ac:dyDescent="0.3">
      <c r="A2" s="45" t="s">
        <v>110</v>
      </c>
    </row>
    <row r="3" spans="1:9" ht="15.6" customHeight="1" x14ac:dyDescent="0.25">
      <c r="A3" s="443" t="s">
        <v>2</v>
      </c>
      <c r="B3" s="446" t="s">
        <v>3</v>
      </c>
      <c r="C3" s="348" t="s">
        <v>4</v>
      </c>
      <c r="D3" s="351" t="s">
        <v>5</v>
      </c>
      <c r="E3" s="449" t="s">
        <v>6</v>
      </c>
      <c r="F3" s="449"/>
      <c r="G3" s="449"/>
      <c r="H3" s="449"/>
      <c r="I3" s="450"/>
    </row>
    <row r="4" spans="1:9" ht="52.9" customHeight="1" x14ac:dyDescent="0.25">
      <c r="A4" s="444"/>
      <c r="B4" s="447"/>
      <c r="C4" s="349"/>
      <c r="D4" s="352"/>
      <c r="E4" s="352" t="s">
        <v>7</v>
      </c>
      <c r="F4" s="352" t="s">
        <v>8</v>
      </c>
      <c r="G4" s="352"/>
      <c r="H4" s="352"/>
      <c r="I4" s="356" t="s">
        <v>9</v>
      </c>
    </row>
    <row r="5" spans="1:9" ht="55.9" customHeight="1" thickBot="1" x14ac:dyDescent="0.3">
      <c r="A5" s="445"/>
      <c r="B5" s="448"/>
      <c r="C5" s="350"/>
      <c r="D5" s="353"/>
      <c r="E5" s="353"/>
      <c r="F5" s="3" t="s">
        <v>10</v>
      </c>
      <c r="G5" s="3" t="s">
        <v>11</v>
      </c>
      <c r="H5" s="3" t="s">
        <v>12</v>
      </c>
      <c r="I5" s="357"/>
    </row>
    <row r="6" spans="1:9" ht="31.15" customHeight="1" x14ac:dyDescent="0.25">
      <c r="A6" s="440" t="s">
        <v>16</v>
      </c>
      <c r="B6" s="46" t="s">
        <v>17</v>
      </c>
      <c r="C6" s="5" t="s">
        <v>18</v>
      </c>
      <c r="D6" s="47"/>
      <c r="E6" s="47"/>
      <c r="F6" s="47">
        <f t="shared" ref="F6:F56" si="0">G6+H6</f>
        <v>0</v>
      </c>
      <c r="G6" s="47"/>
      <c r="H6" s="47"/>
      <c r="I6" s="47"/>
    </row>
    <row r="7" spans="1:9" ht="34.15" customHeight="1" x14ac:dyDescent="0.25">
      <c r="A7" s="440"/>
      <c r="B7" s="24" t="s">
        <v>19</v>
      </c>
      <c r="C7" s="10" t="s">
        <v>18</v>
      </c>
      <c r="D7" s="8"/>
      <c r="E7" s="8"/>
      <c r="F7" s="8">
        <f t="shared" si="0"/>
        <v>0</v>
      </c>
      <c r="G7" s="8"/>
      <c r="H7" s="8"/>
      <c r="I7" s="8"/>
    </row>
    <row r="8" spans="1:9" ht="34.15" customHeight="1" x14ac:dyDescent="0.25">
      <c r="A8" s="440"/>
      <c r="B8" s="49" t="s">
        <v>20</v>
      </c>
      <c r="C8" s="10" t="s">
        <v>18</v>
      </c>
      <c r="D8" s="8"/>
      <c r="E8" s="8"/>
      <c r="F8" s="8">
        <f t="shared" si="0"/>
        <v>0</v>
      </c>
      <c r="G8" s="8"/>
      <c r="H8" s="8"/>
      <c r="I8" s="8"/>
    </row>
    <row r="9" spans="1:9" ht="26.45" customHeight="1" x14ac:dyDescent="0.25">
      <c r="A9" s="441"/>
      <c r="B9" s="24" t="s">
        <v>21</v>
      </c>
      <c r="C9" s="10" t="s">
        <v>22</v>
      </c>
      <c r="D9" s="8"/>
      <c r="E9" s="8"/>
      <c r="F9" s="8">
        <f t="shared" si="0"/>
        <v>0</v>
      </c>
      <c r="G9" s="8"/>
      <c r="H9" s="8"/>
      <c r="I9" s="8"/>
    </row>
    <row r="10" spans="1:9" ht="32.450000000000003" customHeight="1" x14ac:dyDescent="0.25">
      <c r="A10" s="24" t="s">
        <v>24</v>
      </c>
      <c r="B10" s="24" t="s">
        <v>25</v>
      </c>
      <c r="C10" s="10" t="s">
        <v>18</v>
      </c>
      <c r="D10" s="8"/>
      <c r="E10" s="8"/>
      <c r="F10" s="8">
        <f t="shared" si="0"/>
        <v>0</v>
      </c>
      <c r="G10" s="8"/>
      <c r="H10" s="8"/>
      <c r="I10" s="8"/>
    </row>
    <row r="11" spans="1:9" x14ac:dyDescent="0.25">
      <c r="A11" s="24" t="s">
        <v>26</v>
      </c>
      <c r="B11" s="24" t="s">
        <v>27</v>
      </c>
      <c r="C11" s="10" t="s">
        <v>26</v>
      </c>
      <c r="D11" s="8"/>
      <c r="E11" s="8"/>
      <c r="F11" s="8">
        <f t="shared" si="0"/>
        <v>0</v>
      </c>
      <c r="G11" s="8"/>
      <c r="H11" s="8"/>
      <c r="I11" s="8"/>
    </row>
    <row r="12" spans="1:9" x14ac:dyDescent="0.25">
      <c r="A12" s="24" t="s">
        <v>28</v>
      </c>
      <c r="B12" s="24" t="s">
        <v>29</v>
      </c>
      <c r="C12" s="10" t="s">
        <v>28</v>
      </c>
      <c r="D12" s="8"/>
      <c r="E12" s="8"/>
      <c r="F12" s="8">
        <f t="shared" si="0"/>
        <v>0</v>
      </c>
      <c r="G12" s="8"/>
      <c r="H12" s="8"/>
      <c r="I12" s="8"/>
    </row>
    <row r="13" spans="1:9" x14ac:dyDescent="0.25">
      <c r="A13" s="24" t="s">
        <v>30</v>
      </c>
      <c r="B13" s="24" t="s">
        <v>31</v>
      </c>
      <c r="C13" s="10" t="s">
        <v>18</v>
      </c>
      <c r="D13" s="8"/>
      <c r="E13" s="8"/>
      <c r="F13" s="8">
        <f t="shared" si="0"/>
        <v>0</v>
      </c>
      <c r="G13" s="8"/>
      <c r="H13" s="8"/>
      <c r="I13" s="8"/>
    </row>
    <row r="14" spans="1:9" x14ac:dyDescent="0.25">
      <c r="A14" s="50" t="s">
        <v>32</v>
      </c>
      <c r="B14" s="50" t="s">
        <v>33</v>
      </c>
      <c r="C14" s="13" t="s">
        <v>18</v>
      </c>
      <c r="D14" s="8"/>
      <c r="E14" s="8"/>
      <c r="F14" s="8">
        <f t="shared" si="0"/>
        <v>0</v>
      </c>
      <c r="G14" s="8"/>
      <c r="H14" s="8"/>
      <c r="I14" s="8"/>
    </row>
    <row r="15" spans="1:9" ht="31.5" x14ac:dyDescent="0.25">
      <c r="A15" s="24" t="s">
        <v>34</v>
      </c>
      <c r="B15" s="24" t="s">
        <v>35</v>
      </c>
      <c r="C15" s="10" t="s">
        <v>36</v>
      </c>
      <c r="D15" s="8"/>
      <c r="E15" s="8"/>
      <c r="F15" s="8">
        <f t="shared" si="0"/>
        <v>0</v>
      </c>
      <c r="G15" s="8"/>
      <c r="H15" s="8"/>
      <c r="I15" s="8"/>
    </row>
    <row r="16" spans="1:9" x14ac:dyDescent="0.25">
      <c r="A16" s="24" t="s">
        <v>37</v>
      </c>
      <c r="B16" s="24" t="s">
        <v>38</v>
      </c>
      <c r="C16" s="10" t="s">
        <v>39</v>
      </c>
      <c r="D16" s="8"/>
      <c r="E16" s="8"/>
      <c r="F16" s="8">
        <f t="shared" si="0"/>
        <v>0</v>
      </c>
      <c r="G16" s="8"/>
      <c r="H16" s="8"/>
      <c r="I16" s="8"/>
    </row>
    <row r="17" spans="1:9" ht="24.6" customHeight="1" x14ac:dyDescent="0.25">
      <c r="A17" s="24" t="s">
        <v>40</v>
      </c>
      <c r="B17" s="24" t="s">
        <v>41</v>
      </c>
      <c r="C17" s="10"/>
      <c r="D17" s="8"/>
      <c r="E17" s="8"/>
      <c r="F17" s="8">
        <f t="shared" si="0"/>
        <v>0</v>
      </c>
      <c r="G17" s="8"/>
      <c r="H17" s="8"/>
      <c r="I17" s="8"/>
    </row>
    <row r="18" spans="1:9" ht="35.450000000000003" customHeight="1" x14ac:dyDescent="0.25">
      <c r="A18" s="331" t="s">
        <v>42</v>
      </c>
      <c r="B18" s="331" t="s">
        <v>43</v>
      </c>
      <c r="C18" s="10" t="s">
        <v>44</v>
      </c>
      <c r="D18" s="51"/>
      <c r="E18" s="51"/>
      <c r="F18" s="51">
        <f t="shared" si="0"/>
        <v>0</v>
      </c>
      <c r="G18" s="51"/>
      <c r="H18" s="51"/>
      <c r="I18" s="51"/>
    </row>
    <row r="19" spans="1:9" ht="31.5" x14ac:dyDescent="0.25">
      <c r="A19" s="333"/>
      <c r="B19" s="333"/>
      <c r="C19" s="10" t="s">
        <v>45</v>
      </c>
      <c r="D19" s="51"/>
      <c r="E19" s="51"/>
      <c r="F19" s="51">
        <f t="shared" si="0"/>
        <v>0</v>
      </c>
      <c r="G19" s="51"/>
      <c r="H19" s="51"/>
      <c r="I19" s="51"/>
    </row>
    <row r="20" spans="1:9" x14ac:dyDescent="0.25">
      <c r="A20" s="24" t="s">
        <v>46</v>
      </c>
      <c r="B20" s="24" t="s">
        <v>47</v>
      </c>
      <c r="C20" s="10" t="s">
        <v>48</v>
      </c>
      <c r="D20" s="8"/>
      <c r="E20" s="8"/>
      <c r="F20" s="8">
        <f t="shared" si="0"/>
        <v>0</v>
      </c>
      <c r="G20" s="8"/>
      <c r="H20" s="8"/>
      <c r="I20" s="8"/>
    </row>
    <row r="21" spans="1:9" ht="16.149999999999999" customHeight="1" x14ac:dyDescent="0.25">
      <c r="A21" s="50" t="s">
        <v>49</v>
      </c>
      <c r="B21" s="50" t="s">
        <v>50</v>
      </c>
      <c r="C21" s="13" t="s">
        <v>18</v>
      </c>
      <c r="D21" s="8"/>
      <c r="E21" s="8"/>
      <c r="F21" s="8">
        <f t="shared" si="0"/>
        <v>0</v>
      </c>
      <c r="G21" s="8"/>
      <c r="H21" s="8"/>
      <c r="I21" s="8"/>
    </row>
    <row r="22" spans="1:9" ht="16.149999999999999" customHeight="1" x14ac:dyDescent="0.25">
      <c r="A22" s="436" t="s">
        <v>51</v>
      </c>
      <c r="B22" s="24" t="s">
        <v>52</v>
      </c>
      <c r="C22" s="10" t="s">
        <v>18</v>
      </c>
      <c r="D22" s="8"/>
      <c r="E22" s="8"/>
      <c r="F22" s="8">
        <f t="shared" si="0"/>
        <v>0</v>
      </c>
      <c r="G22" s="8"/>
      <c r="H22" s="8"/>
      <c r="I22" s="8"/>
    </row>
    <row r="23" spans="1:9" ht="43.9" customHeight="1" x14ac:dyDescent="0.25">
      <c r="A23" s="438"/>
      <c r="B23" s="52" t="s">
        <v>53</v>
      </c>
      <c r="C23" s="15" t="s">
        <v>36</v>
      </c>
      <c r="D23" s="8"/>
      <c r="E23" s="8"/>
      <c r="F23" s="8">
        <f t="shared" si="0"/>
        <v>0</v>
      </c>
      <c r="G23" s="8"/>
      <c r="H23" s="8"/>
      <c r="I23" s="8"/>
    </row>
    <row r="24" spans="1:9" ht="31.5" x14ac:dyDescent="0.25">
      <c r="A24" s="24" t="s">
        <v>54</v>
      </c>
      <c r="B24" s="24" t="s">
        <v>55</v>
      </c>
      <c r="C24" s="15" t="s">
        <v>44</v>
      </c>
      <c r="D24" s="8"/>
      <c r="E24" s="8"/>
      <c r="F24" s="8">
        <f t="shared" si="0"/>
        <v>0</v>
      </c>
      <c r="G24" s="8"/>
      <c r="H24" s="8"/>
      <c r="I24" s="8"/>
    </row>
    <row r="25" spans="1:9" x14ac:dyDescent="0.25">
      <c r="A25" s="436" t="s">
        <v>56</v>
      </c>
      <c r="B25" s="24" t="s">
        <v>57</v>
      </c>
      <c r="C25" s="10" t="s">
        <v>18</v>
      </c>
      <c r="D25" s="8">
        <f>D26+D27+D28</f>
        <v>0</v>
      </c>
      <c r="E25" s="8">
        <f>E26+E27+E28</f>
        <v>0</v>
      </c>
      <c r="F25" s="8">
        <f t="shared" si="0"/>
        <v>0</v>
      </c>
      <c r="G25" s="8">
        <f>G26+G27+G28</f>
        <v>0</v>
      </c>
      <c r="H25" s="8">
        <f>H26+H27+H28</f>
        <v>0</v>
      </c>
      <c r="I25" s="8">
        <f>I26+I27+I28</f>
        <v>0</v>
      </c>
    </row>
    <row r="26" spans="1:9" x14ac:dyDescent="0.25">
      <c r="A26" s="437"/>
      <c r="B26" s="49" t="s">
        <v>58</v>
      </c>
      <c r="C26" s="10" t="s">
        <v>18</v>
      </c>
      <c r="D26" s="8">
        <f>F26</f>
        <v>0</v>
      </c>
      <c r="E26" s="8"/>
      <c r="F26" s="8">
        <f t="shared" si="0"/>
        <v>0</v>
      </c>
      <c r="G26" s="8"/>
      <c r="H26" s="8"/>
      <c r="I26" s="8"/>
    </row>
    <row r="27" spans="1:9" ht="83.45" customHeight="1" x14ac:dyDescent="0.25">
      <c r="A27" s="437"/>
      <c r="B27" s="49" t="s">
        <v>59</v>
      </c>
      <c r="C27" s="10" t="s">
        <v>18</v>
      </c>
      <c r="D27" s="8">
        <f>F27</f>
        <v>0</v>
      </c>
      <c r="E27" s="8"/>
      <c r="F27" s="8">
        <f t="shared" si="0"/>
        <v>0</v>
      </c>
      <c r="G27" s="8"/>
      <c r="H27" s="8"/>
      <c r="I27" s="8"/>
    </row>
    <row r="28" spans="1:9" ht="78.75" x14ac:dyDescent="0.25">
      <c r="A28" s="438"/>
      <c r="B28" s="49" t="s">
        <v>60</v>
      </c>
      <c r="C28" s="10" t="s">
        <v>18</v>
      </c>
      <c r="D28" s="8">
        <f>F28</f>
        <v>0</v>
      </c>
      <c r="E28" s="8"/>
      <c r="F28" s="8">
        <f t="shared" si="0"/>
        <v>0</v>
      </c>
      <c r="G28" s="8"/>
      <c r="H28" s="8"/>
      <c r="I28" s="8"/>
    </row>
    <row r="29" spans="1:9" ht="31.5" x14ac:dyDescent="0.25">
      <c r="A29" s="439" t="s">
        <v>61</v>
      </c>
      <c r="B29" s="24" t="s">
        <v>62</v>
      </c>
      <c r="C29" s="10" t="s">
        <v>36</v>
      </c>
      <c r="D29" s="8"/>
      <c r="E29" s="8"/>
      <c r="F29" s="8">
        <f t="shared" si="0"/>
        <v>0</v>
      </c>
      <c r="G29" s="8"/>
      <c r="H29" s="8"/>
      <c r="I29" s="8"/>
    </row>
    <row r="30" spans="1:9" ht="47.25" x14ac:dyDescent="0.25">
      <c r="A30" s="439"/>
      <c r="B30" s="24" t="s">
        <v>63</v>
      </c>
      <c r="C30" s="10" t="s">
        <v>36</v>
      </c>
      <c r="D30" s="8"/>
      <c r="E30" s="8"/>
      <c r="F30" s="8">
        <f t="shared" si="0"/>
        <v>0</v>
      </c>
      <c r="G30" s="8"/>
      <c r="H30" s="8"/>
      <c r="I30" s="8"/>
    </row>
    <row r="31" spans="1:9" x14ac:dyDescent="0.25">
      <c r="A31" s="439"/>
      <c r="B31" s="53" t="s">
        <v>64</v>
      </c>
      <c r="C31" s="10" t="s">
        <v>18</v>
      </c>
      <c r="D31" s="8"/>
      <c r="E31" s="8"/>
      <c r="F31" s="8">
        <f t="shared" si="0"/>
        <v>0</v>
      </c>
      <c r="G31" s="8"/>
      <c r="H31" s="8"/>
      <c r="I31" s="8"/>
    </row>
    <row r="32" spans="1:9" x14ac:dyDescent="0.25">
      <c r="A32" s="331" t="s">
        <v>65</v>
      </c>
      <c r="B32" s="331" t="s">
        <v>66</v>
      </c>
      <c r="C32" s="10" t="s">
        <v>65</v>
      </c>
      <c r="D32" s="51"/>
      <c r="E32" s="51"/>
      <c r="F32" s="51">
        <f t="shared" si="0"/>
        <v>0</v>
      </c>
      <c r="G32" s="51"/>
      <c r="H32" s="51"/>
      <c r="I32" s="51"/>
    </row>
    <row r="33" spans="1:9" ht="31.5" x14ac:dyDescent="0.25">
      <c r="A33" s="332"/>
      <c r="B33" s="332"/>
      <c r="C33" s="10" t="s">
        <v>36</v>
      </c>
      <c r="D33" s="51"/>
      <c r="E33" s="51"/>
      <c r="F33" s="51">
        <f t="shared" si="0"/>
        <v>0</v>
      </c>
      <c r="G33" s="51"/>
      <c r="H33" s="51"/>
      <c r="I33" s="51"/>
    </row>
    <row r="34" spans="1:9" x14ac:dyDescent="0.25">
      <c r="A34" s="333"/>
      <c r="B34" s="333"/>
      <c r="C34" s="10" t="s">
        <v>67</v>
      </c>
      <c r="D34" s="51"/>
      <c r="E34" s="51"/>
      <c r="F34" s="51">
        <f>G34+H34</f>
        <v>0</v>
      </c>
      <c r="G34" s="51"/>
      <c r="H34" s="51"/>
      <c r="I34" s="51"/>
    </row>
    <row r="35" spans="1:9" ht="31.5" x14ac:dyDescent="0.25">
      <c r="A35" s="54" t="s">
        <v>68</v>
      </c>
      <c r="B35" s="55" t="s">
        <v>69</v>
      </c>
      <c r="C35" s="20" t="s">
        <v>68</v>
      </c>
      <c r="D35" s="8"/>
      <c r="E35" s="8"/>
      <c r="F35" s="8">
        <f t="shared" si="0"/>
        <v>0</v>
      </c>
      <c r="G35" s="8"/>
      <c r="H35" s="8"/>
      <c r="I35" s="8"/>
    </row>
    <row r="36" spans="1:9" ht="16.149999999999999" customHeight="1" x14ac:dyDescent="0.25">
      <c r="A36" s="24" t="s">
        <v>70</v>
      </c>
      <c r="B36" s="24" t="s">
        <v>71</v>
      </c>
      <c r="C36" s="10" t="s">
        <v>18</v>
      </c>
      <c r="D36" s="8"/>
      <c r="E36" s="8"/>
      <c r="F36" s="8">
        <f t="shared" si="0"/>
        <v>0</v>
      </c>
      <c r="G36" s="8"/>
      <c r="H36" s="8"/>
      <c r="I36" s="8"/>
    </row>
    <row r="37" spans="1:9" x14ac:dyDescent="0.25">
      <c r="A37" s="50" t="s">
        <v>39</v>
      </c>
      <c r="B37" s="50" t="s">
        <v>72</v>
      </c>
      <c r="C37" s="13" t="s">
        <v>39</v>
      </c>
      <c r="D37" s="8"/>
      <c r="E37" s="8"/>
      <c r="F37" s="8">
        <f t="shared" si="0"/>
        <v>0</v>
      </c>
      <c r="G37" s="8"/>
      <c r="H37" s="8"/>
      <c r="I37" s="8"/>
    </row>
    <row r="38" spans="1:9" x14ac:dyDescent="0.25">
      <c r="A38" s="50" t="s">
        <v>73</v>
      </c>
      <c r="B38" s="50" t="s">
        <v>74</v>
      </c>
      <c r="C38" s="13" t="s">
        <v>73</v>
      </c>
      <c r="D38" s="8"/>
      <c r="E38" s="8"/>
      <c r="F38" s="8">
        <f t="shared" si="0"/>
        <v>0</v>
      </c>
      <c r="G38" s="8"/>
      <c r="H38" s="8"/>
      <c r="I38" s="8"/>
    </row>
    <row r="39" spans="1:9" x14ac:dyDescent="0.25">
      <c r="A39" s="24" t="s">
        <v>75</v>
      </c>
      <c r="B39" s="24" t="s">
        <v>76</v>
      </c>
      <c r="C39" s="10" t="s">
        <v>75</v>
      </c>
      <c r="D39" s="8">
        <v>400</v>
      </c>
      <c r="E39" s="8"/>
      <c r="F39" s="8">
        <f t="shared" si="0"/>
        <v>0</v>
      </c>
      <c r="G39" s="8"/>
      <c r="H39" s="8"/>
      <c r="I39" s="8"/>
    </row>
    <row r="40" spans="1:9" x14ac:dyDescent="0.25">
      <c r="A40" s="24" t="s">
        <v>48</v>
      </c>
      <c r="B40" s="24" t="s">
        <v>77</v>
      </c>
      <c r="C40" s="10" t="s">
        <v>48</v>
      </c>
      <c r="D40" s="8"/>
      <c r="E40" s="8"/>
      <c r="F40" s="8">
        <f t="shared" si="0"/>
        <v>0</v>
      </c>
      <c r="G40" s="8"/>
      <c r="H40" s="8"/>
      <c r="I40" s="8"/>
    </row>
    <row r="41" spans="1:9" x14ac:dyDescent="0.25">
      <c r="A41" s="24" t="s">
        <v>78</v>
      </c>
      <c r="B41" s="24" t="s">
        <v>79</v>
      </c>
      <c r="C41" s="10" t="s">
        <v>18</v>
      </c>
      <c r="D41" s="8"/>
      <c r="E41" s="8"/>
      <c r="F41" s="8">
        <f t="shared" si="0"/>
        <v>0</v>
      </c>
      <c r="G41" s="8"/>
      <c r="H41" s="8"/>
      <c r="I41" s="8"/>
    </row>
    <row r="42" spans="1:9" x14ac:dyDescent="0.25">
      <c r="A42" s="24" t="s">
        <v>80</v>
      </c>
      <c r="B42" s="24" t="s">
        <v>81</v>
      </c>
      <c r="C42" s="10" t="s">
        <v>18</v>
      </c>
      <c r="D42" s="8"/>
      <c r="E42" s="8"/>
      <c r="F42" s="8">
        <f t="shared" si="0"/>
        <v>0</v>
      </c>
      <c r="G42" s="8"/>
      <c r="H42" s="8"/>
      <c r="I42" s="8"/>
    </row>
    <row r="43" spans="1:9" x14ac:dyDescent="0.25">
      <c r="A43" s="24" t="s">
        <v>82</v>
      </c>
      <c r="B43" s="24" t="s">
        <v>83</v>
      </c>
      <c r="C43" s="10" t="s">
        <v>82</v>
      </c>
      <c r="D43" s="8"/>
      <c r="E43" s="8"/>
      <c r="F43" s="8">
        <f t="shared" si="0"/>
        <v>0</v>
      </c>
      <c r="G43" s="8"/>
      <c r="H43" s="8"/>
      <c r="I43" s="8"/>
    </row>
    <row r="44" spans="1:9" ht="31.5" x14ac:dyDescent="0.25">
      <c r="A44" s="335" t="s">
        <v>36</v>
      </c>
      <c r="B44" s="24" t="s">
        <v>84</v>
      </c>
      <c r="C44" s="10" t="s">
        <v>36</v>
      </c>
      <c r="D44" s="8"/>
      <c r="E44" s="8"/>
      <c r="F44" s="8">
        <f t="shared" si="0"/>
        <v>0</v>
      </c>
      <c r="G44" s="8"/>
      <c r="H44" s="8"/>
      <c r="I44" s="8"/>
    </row>
    <row r="45" spans="1:9" ht="31.5" x14ac:dyDescent="0.25">
      <c r="A45" s="335"/>
      <c r="B45" s="24" t="s">
        <v>85</v>
      </c>
      <c r="C45" s="10" t="s">
        <v>36</v>
      </c>
      <c r="D45" s="8"/>
      <c r="E45" s="8"/>
      <c r="F45" s="8">
        <f t="shared" si="0"/>
        <v>0</v>
      </c>
      <c r="G45" s="8"/>
      <c r="H45" s="8"/>
      <c r="I45" s="8"/>
    </row>
    <row r="46" spans="1:9" x14ac:dyDescent="0.25">
      <c r="A46" s="24" t="s">
        <v>86</v>
      </c>
      <c r="B46" s="24" t="s">
        <v>87</v>
      </c>
      <c r="C46" s="10" t="s">
        <v>18</v>
      </c>
      <c r="D46" s="8"/>
      <c r="E46" s="8"/>
      <c r="F46" s="8">
        <f t="shared" si="0"/>
        <v>0</v>
      </c>
      <c r="G46" s="58"/>
      <c r="H46" s="8"/>
      <c r="I46" s="8"/>
    </row>
    <row r="47" spans="1:9" x14ac:dyDescent="0.25">
      <c r="A47" s="24" t="s">
        <v>88</v>
      </c>
      <c r="B47" s="24" t="s">
        <v>89</v>
      </c>
      <c r="C47" s="10" t="s">
        <v>88</v>
      </c>
      <c r="D47" s="8"/>
      <c r="E47" s="8"/>
      <c r="F47" s="8">
        <f t="shared" si="0"/>
        <v>0</v>
      </c>
      <c r="G47" s="8"/>
      <c r="H47" s="8"/>
      <c r="I47" s="8"/>
    </row>
    <row r="48" spans="1:9" x14ac:dyDescent="0.25">
      <c r="A48" s="335" t="s">
        <v>90</v>
      </c>
      <c r="B48" s="336" t="s">
        <v>91</v>
      </c>
      <c r="C48" s="10" t="s">
        <v>67</v>
      </c>
      <c r="D48" s="8"/>
      <c r="E48" s="8"/>
      <c r="F48" s="8">
        <f t="shared" si="0"/>
        <v>0</v>
      </c>
      <c r="G48" s="8"/>
      <c r="H48" s="8"/>
      <c r="I48" s="8"/>
    </row>
    <row r="49" spans="1:9" ht="15" customHeight="1" x14ac:dyDescent="0.25">
      <c r="A49" s="335"/>
      <c r="B49" s="337"/>
      <c r="C49" s="10" t="s">
        <v>65</v>
      </c>
      <c r="D49" s="8"/>
      <c r="E49" s="8"/>
      <c r="F49" s="8">
        <f t="shared" si="0"/>
        <v>0</v>
      </c>
      <c r="G49" s="8"/>
      <c r="H49" s="8"/>
      <c r="I49" s="8"/>
    </row>
    <row r="50" spans="1:9" ht="18" customHeight="1" x14ac:dyDescent="0.25">
      <c r="A50" s="335"/>
      <c r="B50" s="24" t="s">
        <v>92</v>
      </c>
      <c r="C50" s="10" t="s">
        <v>67</v>
      </c>
      <c r="D50" s="8"/>
      <c r="E50" s="8"/>
      <c r="F50" s="8">
        <f t="shared" si="0"/>
        <v>0</v>
      </c>
      <c r="G50" s="8"/>
      <c r="H50" s="8"/>
      <c r="I50" s="8"/>
    </row>
    <row r="51" spans="1:9" x14ac:dyDescent="0.25">
      <c r="A51" s="24" t="s">
        <v>93</v>
      </c>
      <c r="B51" s="24" t="s">
        <v>94</v>
      </c>
      <c r="C51" s="25" t="s">
        <v>93</v>
      </c>
      <c r="D51" s="8"/>
      <c r="E51" s="8"/>
      <c r="F51" s="8">
        <f t="shared" si="0"/>
        <v>0</v>
      </c>
      <c r="G51" s="8"/>
      <c r="H51" s="8"/>
      <c r="I51" s="8"/>
    </row>
    <row r="52" spans="1:9" ht="31.5" x14ac:dyDescent="0.25">
      <c r="A52" s="59" t="s">
        <v>95</v>
      </c>
      <c r="B52" s="50" t="s">
        <v>96</v>
      </c>
      <c r="C52" s="15" t="s">
        <v>44</v>
      </c>
      <c r="D52" s="8"/>
      <c r="E52" s="8"/>
      <c r="F52" s="8">
        <f t="shared" si="0"/>
        <v>0</v>
      </c>
      <c r="G52" s="8"/>
      <c r="H52" s="8"/>
      <c r="I52" s="8"/>
    </row>
    <row r="53" spans="1:9" ht="19.899999999999999" customHeight="1" x14ac:dyDescent="0.25">
      <c r="A53" s="24" t="s">
        <v>97</v>
      </c>
      <c r="B53" s="24" t="s">
        <v>98</v>
      </c>
      <c r="C53" s="10" t="s">
        <v>99</v>
      </c>
      <c r="D53" s="8"/>
      <c r="E53" s="8"/>
      <c r="F53" s="8">
        <f t="shared" si="0"/>
        <v>0</v>
      </c>
      <c r="G53" s="8"/>
      <c r="H53" s="8"/>
      <c r="I53" s="8"/>
    </row>
    <row r="54" spans="1:9" ht="19.899999999999999" customHeight="1" x14ac:dyDescent="0.25">
      <c r="A54" s="24" t="s">
        <v>100</v>
      </c>
      <c r="B54" s="24" t="s">
        <v>101</v>
      </c>
      <c r="C54" s="10" t="s">
        <v>100</v>
      </c>
      <c r="D54" s="8"/>
      <c r="E54" s="8"/>
      <c r="F54" s="8">
        <f t="shared" si="0"/>
        <v>0</v>
      </c>
      <c r="G54" s="8"/>
      <c r="H54" s="8"/>
      <c r="I54" s="8"/>
    </row>
    <row r="55" spans="1:9" x14ac:dyDescent="0.25">
      <c r="A55" s="24" t="s">
        <v>102</v>
      </c>
      <c r="B55" s="24" t="s">
        <v>103</v>
      </c>
      <c r="C55" s="26" t="s">
        <v>102</v>
      </c>
      <c r="D55" s="8"/>
      <c r="E55" s="8"/>
      <c r="F55" s="8">
        <f t="shared" si="0"/>
        <v>0</v>
      </c>
      <c r="G55" s="8"/>
      <c r="H55" s="8"/>
      <c r="I55" s="8"/>
    </row>
    <row r="56" spans="1:9" ht="31.5" x14ac:dyDescent="0.25">
      <c r="A56" s="60" t="s">
        <v>108</v>
      </c>
      <c r="B56" s="61"/>
      <c r="C56" s="62"/>
      <c r="D56" s="30">
        <f>D6+D7+SUM(D9:D25)+SUM(D29:D55)</f>
        <v>400</v>
      </c>
      <c r="E56" s="30">
        <f>SUM(E6:E25)+SUM(E29:E55)</f>
        <v>0</v>
      </c>
      <c r="F56" s="29">
        <f t="shared" si="0"/>
        <v>0</v>
      </c>
      <c r="G56" s="30">
        <f>SUM(G6:G25)+SUM(G29:G55)</f>
        <v>0</v>
      </c>
      <c r="H56" s="30">
        <f>SUM(H6:H25)+SUM(H29:H55)</f>
        <v>0</v>
      </c>
      <c r="I56" s="30">
        <f>SUM(I6:I25)+SUM(I29:I55)</f>
        <v>0</v>
      </c>
    </row>
    <row r="58" spans="1:9" x14ac:dyDescent="0.25">
      <c r="B58" s="64"/>
      <c r="C58" s="64"/>
    </row>
    <row r="59" spans="1:9" x14ac:dyDescent="0.25">
      <c r="B59" s="64"/>
      <c r="C59" s="64"/>
    </row>
    <row r="60" spans="1:9" x14ac:dyDescent="0.25">
      <c r="B60" s="64"/>
      <c r="C60" s="64"/>
    </row>
    <row r="61" spans="1:9" x14ac:dyDescent="0.25">
      <c r="A61" s="65"/>
      <c r="B61" s="64"/>
      <c r="C61" s="64"/>
    </row>
    <row r="62" spans="1:9" x14ac:dyDescent="0.25">
      <c r="A62" s="65"/>
      <c r="B62" s="66"/>
      <c r="C62" s="66"/>
    </row>
  </sheetData>
  <mergeCells count="20">
    <mergeCell ref="B1:I1"/>
    <mergeCell ref="A3:A5"/>
    <mergeCell ref="B3:B5"/>
    <mergeCell ref="C3:C5"/>
    <mergeCell ref="D3:D5"/>
    <mergeCell ref="E3:I3"/>
    <mergeCell ref="E4:E5"/>
    <mergeCell ref="F4:H4"/>
    <mergeCell ref="I4:I5"/>
    <mergeCell ref="A48:A50"/>
    <mergeCell ref="B48:B49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</mergeCells>
  <pageMargins left="0.7" right="0.2" top="0.75" bottom="0.75" header="0.3" footer="0.3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44"/>
  <sheetViews>
    <sheetView view="pageBreakPreview" topLeftCell="A9" zoomScale="72" zoomScaleNormal="75" zoomScaleSheetLayoutView="72" workbookViewId="0">
      <selection activeCell="F38" sqref="F38"/>
    </sheetView>
  </sheetViews>
  <sheetFormatPr defaultColWidth="8.85546875" defaultRowHeight="15" x14ac:dyDescent="0.25"/>
  <cols>
    <col min="1" max="1" width="35.42578125" style="69" customWidth="1"/>
    <col min="2" max="2" width="35.7109375" style="69" customWidth="1"/>
    <col min="3" max="3" width="11.28515625" style="69" customWidth="1"/>
    <col min="4" max="4" width="16.28515625" style="69" customWidth="1"/>
    <col min="5" max="5" width="10.28515625" style="69" customWidth="1"/>
    <col min="6" max="6" width="17.7109375" style="107" customWidth="1"/>
    <col min="7" max="7" width="11.7109375" style="107" customWidth="1"/>
    <col min="8" max="8" width="16.7109375" style="107" customWidth="1"/>
    <col min="9" max="9" width="10.28515625" style="69" customWidth="1"/>
    <col min="10" max="10" width="16.7109375" style="69" customWidth="1"/>
    <col min="11" max="11" width="8.85546875" style="69"/>
    <col min="12" max="14" width="0" style="69" hidden="1" customWidth="1"/>
    <col min="15" max="238" width="8.85546875" style="69"/>
    <col min="239" max="239" width="37.28515625" style="69" customWidth="1"/>
    <col min="240" max="242" width="8.85546875" style="69"/>
    <col min="243" max="248" width="9.28515625" style="69" customWidth="1"/>
    <col min="249" max="16384" width="8.85546875" style="69"/>
  </cols>
  <sheetData>
    <row r="1" spans="1:14" ht="25.9" customHeight="1" x14ac:dyDescent="0.3">
      <c r="A1" s="368" t="s">
        <v>111</v>
      </c>
      <c r="B1" s="368"/>
      <c r="C1" s="368"/>
      <c r="D1" s="368"/>
      <c r="E1" s="368"/>
      <c r="F1" s="368"/>
      <c r="G1" s="368"/>
      <c r="H1" s="368"/>
    </row>
    <row r="2" spans="1:14" ht="15.75" customHeight="1" x14ac:dyDescent="0.3">
      <c r="A2" s="70"/>
      <c r="B2" s="71"/>
      <c r="C2" s="71"/>
      <c r="D2" s="71"/>
      <c r="E2" s="71"/>
      <c r="F2" s="71"/>
      <c r="G2" s="71"/>
      <c r="H2" s="71"/>
    </row>
    <row r="3" spans="1:14" ht="15.6" customHeight="1" x14ac:dyDescent="0.25">
      <c r="A3" s="45" t="s">
        <v>176</v>
      </c>
      <c r="B3" s="45" t="s">
        <v>177</v>
      </c>
      <c r="F3" s="69"/>
      <c r="G3" s="69"/>
      <c r="H3" s="69"/>
    </row>
    <row r="4" spans="1:14" ht="21" customHeight="1" x14ac:dyDescent="0.25">
      <c r="A4" s="457" t="s">
        <v>112</v>
      </c>
      <c r="B4" s="457" t="s">
        <v>113</v>
      </c>
      <c r="C4" s="376" t="s">
        <v>114</v>
      </c>
      <c r="D4" s="377"/>
      <c r="E4" s="380" t="s">
        <v>6</v>
      </c>
      <c r="F4" s="380"/>
      <c r="G4" s="380"/>
      <c r="H4" s="380"/>
      <c r="I4" s="380"/>
      <c r="J4" s="380"/>
      <c r="L4" s="362" t="s">
        <v>115</v>
      </c>
      <c r="M4" s="362"/>
      <c r="N4" s="362"/>
    </row>
    <row r="5" spans="1:14" ht="42" customHeight="1" x14ac:dyDescent="0.25">
      <c r="A5" s="374"/>
      <c r="B5" s="374"/>
      <c r="C5" s="378"/>
      <c r="D5" s="379"/>
      <c r="E5" s="363" t="s">
        <v>116</v>
      </c>
      <c r="F5" s="363"/>
      <c r="G5" s="363" t="s">
        <v>117</v>
      </c>
      <c r="H5" s="363"/>
      <c r="I5" s="363" t="s">
        <v>118</v>
      </c>
      <c r="J5" s="363"/>
      <c r="L5" s="362"/>
      <c r="M5" s="362"/>
      <c r="N5" s="362"/>
    </row>
    <row r="6" spans="1:14" ht="67.900000000000006" customHeight="1" thickBot="1" x14ac:dyDescent="0.3">
      <c r="A6" s="458"/>
      <c r="B6" s="375"/>
      <c r="C6" s="72" t="s">
        <v>10</v>
      </c>
      <c r="D6" s="72" t="s">
        <v>119</v>
      </c>
      <c r="E6" s="72" t="s">
        <v>10</v>
      </c>
      <c r="F6" s="72" t="s">
        <v>119</v>
      </c>
      <c r="G6" s="72" t="s">
        <v>10</v>
      </c>
      <c r="H6" s="72" t="s">
        <v>119</v>
      </c>
      <c r="I6" s="72" t="s">
        <v>10</v>
      </c>
      <c r="J6" s="72" t="s">
        <v>119</v>
      </c>
      <c r="L6" s="109" t="s">
        <v>10</v>
      </c>
      <c r="M6" s="109" t="s">
        <v>11</v>
      </c>
      <c r="N6" s="109" t="s">
        <v>120</v>
      </c>
    </row>
    <row r="7" spans="1:14" ht="19.899999999999999" customHeight="1" x14ac:dyDescent="0.25">
      <c r="A7" s="451" t="s">
        <v>22</v>
      </c>
      <c r="B7" s="74" t="s">
        <v>121</v>
      </c>
      <c r="C7" s="75">
        <f>E7+G7+I7</f>
        <v>0</v>
      </c>
      <c r="D7" s="75">
        <f>F7+H7+J7</f>
        <v>0</v>
      </c>
      <c r="E7" s="75"/>
      <c r="F7" s="75"/>
      <c r="G7" s="75"/>
      <c r="H7" s="75"/>
      <c r="I7" s="75"/>
      <c r="J7" s="75"/>
      <c r="L7" s="111">
        <f>M7+N7</f>
        <v>0</v>
      </c>
      <c r="M7" s="112"/>
      <c r="N7" s="112"/>
    </row>
    <row r="8" spans="1:14" ht="19.899999999999999" customHeight="1" x14ac:dyDescent="0.25">
      <c r="A8" s="452"/>
      <c r="B8" s="74" t="s">
        <v>122</v>
      </c>
      <c r="C8" s="75">
        <f t="shared" ref="C8:D23" si="0">E8+G8+I8</f>
        <v>0</v>
      </c>
      <c r="D8" s="75">
        <f t="shared" si="0"/>
        <v>0</v>
      </c>
      <c r="E8" s="75"/>
      <c r="F8" s="75"/>
      <c r="G8" s="75"/>
      <c r="H8" s="75"/>
      <c r="I8" s="75"/>
      <c r="J8" s="75"/>
      <c r="L8" s="111">
        <f t="shared" ref="L8:L41" si="1">M8+N8</f>
        <v>0</v>
      </c>
      <c r="M8" s="112"/>
      <c r="N8" s="112"/>
    </row>
    <row r="9" spans="1:14" ht="49.9" customHeight="1" x14ac:dyDescent="0.25">
      <c r="A9" s="453"/>
      <c r="B9" s="74" t="s">
        <v>123</v>
      </c>
      <c r="C9" s="75">
        <f t="shared" si="0"/>
        <v>0</v>
      </c>
      <c r="D9" s="75">
        <f t="shared" si="0"/>
        <v>0</v>
      </c>
      <c r="E9" s="75"/>
      <c r="F9" s="75"/>
      <c r="G9" s="75"/>
      <c r="H9" s="75"/>
      <c r="I9" s="75"/>
      <c r="J9" s="75"/>
      <c r="L9" s="111">
        <f t="shared" si="1"/>
        <v>0</v>
      </c>
      <c r="M9" s="112"/>
      <c r="N9" s="112"/>
    </row>
    <row r="10" spans="1:14" ht="19.899999999999999" customHeight="1" x14ac:dyDescent="0.25">
      <c r="A10" s="125" t="s">
        <v>124</v>
      </c>
      <c r="B10" s="74" t="s">
        <v>125</v>
      </c>
      <c r="C10" s="75">
        <f t="shared" si="0"/>
        <v>220</v>
      </c>
      <c r="D10" s="75">
        <f t="shared" si="0"/>
        <v>0</v>
      </c>
      <c r="E10" s="75"/>
      <c r="F10" s="75"/>
      <c r="G10" s="75"/>
      <c r="H10" s="75"/>
      <c r="I10" s="75">
        <v>220</v>
      </c>
      <c r="J10" s="75"/>
      <c r="L10" s="111">
        <f t="shared" si="1"/>
        <v>2</v>
      </c>
      <c r="M10" s="112">
        <v>2</v>
      </c>
      <c r="N10" s="112"/>
    </row>
    <row r="11" spans="1:14" ht="19.899999999999999" customHeight="1" x14ac:dyDescent="0.25">
      <c r="A11" s="125" t="s">
        <v>126</v>
      </c>
      <c r="B11" s="74" t="s">
        <v>127</v>
      </c>
      <c r="C11" s="75">
        <f t="shared" si="0"/>
        <v>236</v>
      </c>
      <c r="D11" s="75">
        <f t="shared" si="0"/>
        <v>88</v>
      </c>
      <c r="E11" s="75"/>
      <c r="F11" s="75"/>
      <c r="G11" s="75"/>
      <c r="H11" s="75"/>
      <c r="I11" s="75">
        <v>236</v>
      </c>
      <c r="J11" s="81">
        <v>88</v>
      </c>
      <c r="L11" s="111">
        <f t="shared" si="1"/>
        <v>10</v>
      </c>
      <c r="M11" s="112">
        <v>10</v>
      </c>
      <c r="N11" s="112"/>
    </row>
    <row r="12" spans="1:14" ht="19.899999999999999" customHeight="1" x14ac:dyDescent="0.25">
      <c r="A12" s="125" t="s">
        <v>128</v>
      </c>
      <c r="B12" s="74" t="s">
        <v>129</v>
      </c>
      <c r="C12" s="75">
        <f t="shared" si="0"/>
        <v>0</v>
      </c>
      <c r="D12" s="75">
        <f t="shared" si="0"/>
        <v>0</v>
      </c>
      <c r="E12" s="75"/>
      <c r="F12" s="75"/>
      <c r="G12" s="75"/>
      <c r="H12" s="75"/>
      <c r="I12" s="75"/>
      <c r="J12" s="75"/>
      <c r="L12" s="111">
        <f t="shared" si="1"/>
        <v>0</v>
      </c>
      <c r="M12" s="112"/>
      <c r="N12" s="112"/>
    </row>
    <row r="13" spans="1:14" ht="19.899999999999999" customHeight="1" x14ac:dyDescent="0.25">
      <c r="A13" s="126" t="s">
        <v>32</v>
      </c>
      <c r="B13" s="74" t="s">
        <v>33</v>
      </c>
      <c r="C13" s="75">
        <f t="shared" si="0"/>
        <v>0</v>
      </c>
      <c r="D13" s="75">
        <f t="shared" si="0"/>
        <v>0</v>
      </c>
      <c r="E13" s="75"/>
      <c r="F13" s="75"/>
      <c r="G13" s="75"/>
      <c r="H13" s="75"/>
      <c r="I13" s="75"/>
      <c r="J13" s="75"/>
      <c r="L13" s="111">
        <f t="shared" si="1"/>
        <v>0</v>
      </c>
      <c r="M13" s="112"/>
      <c r="N13" s="112"/>
    </row>
    <row r="14" spans="1:14" ht="16.149999999999999" customHeight="1" x14ac:dyDescent="0.25">
      <c r="A14" s="125" t="s">
        <v>130</v>
      </c>
      <c r="B14" s="74" t="s">
        <v>131</v>
      </c>
      <c r="C14" s="75">
        <f t="shared" si="0"/>
        <v>110</v>
      </c>
      <c r="D14" s="75">
        <f t="shared" si="0"/>
        <v>0</v>
      </c>
      <c r="E14" s="75"/>
      <c r="F14" s="75"/>
      <c r="G14" s="75"/>
      <c r="H14" s="75"/>
      <c r="I14" s="75">
        <v>110</v>
      </c>
      <c r="J14" s="75"/>
      <c r="L14" s="111">
        <f t="shared" si="1"/>
        <v>5</v>
      </c>
      <c r="M14" s="112"/>
      <c r="N14" s="112">
        <v>5</v>
      </c>
    </row>
    <row r="15" spans="1:14" ht="16.149999999999999" customHeight="1" x14ac:dyDescent="0.25">
      <c r="A15" s="125" t="s">
        <v>132</v>
      </c>
      <c r="B15" s="74" t="s">
        <v>133</v>
      </c>
      <c r="C15" s="75">
        <f>E15+G15+I15</f>
        <v>200</v>
      </c>
      <c r="D15" s="75">
        <f>F15+H15+J15</f>
        <v>200</v>
      </c>
      <c r="E15" s="75"/>
      <c r="F15" s="75"/>
      <c r="G15" s="75"/>
      <c r="H15" s="75"/>
      <c r="I15" s="75">
        <v>200</v>
      </c>
      <c r="J15" s="75">
        <v>200</v>
      </c>
      <c r="L15" s="111"/>
      <c r="M15" s="112"/>
      <c r="N15" s="112"/>
    </row>
    <row r="16" spans="1:14" ht="16.149999999999999" customHeight="1" x14ac:dyDescent="0.25">
      <c r="A16" s="125" t="s">
        <v>134</v>
      </c>
      <c r="B16" s="74" t="s">
        <v>135</v>
      </c>
      <c r="C16" s="75">
        <f>E16+G16+I16</f>
        <v>0</v>
      </c>
      <c r="D16" s="75"/>
      <c r="E16" s="75"/>
      <c r="F16" s="75"/>
      <c r="G16" s="75"/>
      <c r="H16" s="75"/>
      <c r="I16" s="75"/>
      <c r="J16" s="75"/>
      <c r="L16" s="111"/>
      <c r="M16" s="112"/>
      <c r="N16" s="112"/>
    </row>
    <row r="17" spans="1:14" ht="19.899999999999999" customHeight="1" x14ac:dyDescent="0.25">
      <c r="A17" s="125" t="s">
        <v>136</v>
      </c>
      <c r="B17" s="74" t="s">
        <v>137</v>
      </c>
      <c r="C17" s="75">
        <f t="shared" si="0"/>
        <v>0</v>
      </c>
      <c r="D17" s="75">
        <f t="shared" si="0"/>
        <v>0</v>
      </c>
      <c r="E17" s="75"/>
      <c r="F17" s="75"/>
      <c r="G17" s="75"/>
      <c r="H17" s="75"/>
      <c r="I17" s="75"/>
      <c r="J17" s="75"/>
      <c r="L17" s="111">
        <f t="shared" si="1"/>
        <v>0</v>
      </c>
      <c r="M17" s="112"/>
      <c r="N17" s="112"/>
    </row>
    <row r="18" spans="1:14" ht="19.899999999999999" customHeight="1" x14ac:dyDescent="0.25">
      <c r="A18" s="125" t="s">
        <v>138</v>
      </c>
      <c r="B18" s="74" t="s">
        <v>139</v>
      </c>
      <c r="C18" s="75">
        <f t="shared" si="0"/>
        <v>132</v>
      </c>
      <c r="D18" s="75">
        <f t="shared" si="0"/>
        <v>0</v>
      </c>
      <c r="E18" s="75"/>
      <c r="F18" s="75"/>
      <c r="G18" s="75"/>
      <c r="H18" s="75"/>
      <c r="I18" s="75">
        <v>132</v>
      </c>
      <c r="J18" s="75"/>
      <c r="L18" s="111">
        <f t="shared" si="1"/>
        <v>5</v>
      </c>
      <c r="M18" s="112"/>
      <c r="N18" s="112">
        <v>5</v>
      </c>
    </row>
    <row r="19" spans="1:14" ht="19.899999999999999" customHeight="1" x14ac:dyDescent="0.25">
      <c r="A19" s="125" t="s">
        <v>49</v>
      </c>
      <c r="B19" s="74" t="s">
        <v>50</v>
      </c>
      <c r="C19" s="75">
        <f t="shared" si="0"/>
        <v>0</v>
      </c>
      <c r="D19" s="75">
        <f t="shared" si="0"/>
        <v>0</v>
      </c>
      <c r="E19" s="75"/>
      <c r="F19" s="75"/>
      <c r="G19" s="75"/>
      <c r="H19" s="75"/>
      <c r="I19" s="75"/>
      <c r="J19" s="75"/>
      <c r="L19" s="111">
        <f t="shared" si="1"/>
        <v>0</v>
      </c>
      <c r="M19" s="112"/>
      <c r="N19" s="112"/>
    </row>
    <row r="20" spans="1:14" ht="19.899999999999999" customHeight="1" x14ac:dyDescent="0.25">
      <c r="A20" s="125" t="s">
        <v>140</v>
      </c>
      <c r="B20" s="74" t="s">
        <v>141</v>
      </c>
      <c r="C20" s="75">
        <f t="shared" si="0"/>
        <v>168</v>
      </c>
      <c r="D20" s="75">
        <f t="shared" si="0"/>
        <v>0</v>
      </c>
      <c r="E20" s="75"/>
      <c r="F20" s="75"/>
      <c r="G20" s="75"/>
      <c r="H20" s="75"/>
      <c r="I20" s="75">
        <v>168</v>
      </c>
      <c r="J20" s="75"/>
      <c r="L20" s="111">
        <f t="shared" si="1"/>
        <v>4</v>
      </c>
      <c r="M20" s="112">
        <v>4</v>
      </c>
      <c r="N20" s="112"/>
    </row>
    <row r="21" spans="1:14" ht="19.899999999999999" customHeight="1" x14ac:dyDescent="0.25">
      <c r="A21" s="125" t="s">
        <v>142</v>
      </c>
      <c r="B21" s="74"/>
      <c r="C21" s="75">
        <f t="shared" si="0"/>
        <v>0</v>
      </c>
      <c r="D21" s="75">
        <f t="shared" si="0"/>
        <v>0</v>
      </c>
      <c r="E21" s="75">
        <f t="shared" ref="E21:J21" si="2">SUM(E22:E24)</f>
        <v>0</v>
      </c>
      <c r="F21" s="75">
        <f t="shared" si="2"/>
        <v>0</v>
      </c>
      <c r="G21" s="75">
        <f t="shared" si="2"/>
        <v>0</v>
      </c>
      <c r="H21" s="75">
        <f t="shared" si="2"/>
        <v>0</v>
      </c>
      <c r="I21" s="75">
        <f t="shared" si="2"/>
        <v>0</v>
      </c>
      <c r="J21" s="75">
        <f t="shared" si="2"/>
        <v>0</v>
      </c>
      <c r="L21" s="111">
        <f t="shared" si="1"/>
        <v>0</v>
      </c>
      <c r="M21" s="75">
        <f>SUM(M22:M24)</f>
        <v>0</v>
      </c>
      <c r="N21" s="75">
        <f>SUM(N22:N24)</f>
        <v>0</v>
      </c>
    </row>
    <row r="22" spans="1:14" ht="19.899999999999999" customHeight="1" x14ac:dyDescent="0.25">
      <c r="A22" s="454" t="s">
        <v>143</v>
      </c>
      <c r="B22" s="82" t="s">
        <v>144</v>
      </c>
      <c r="C22" s="75">
        <f t="shared" si="0"/>
        <v>0</v>
      </c>
      <c r="D22" s="75">
        <f t="shared" si="0"/>
        <v>0</v>
      </c>
      <c r="E22" s="75"/>
      <c r="F22" s="75"/>
      <c r="G22" s="75"/>
      <c r="H22" s="75"/>
      <c r="I22" s="75"/>
      <c r="J22" s="75"/>
      <c r="L22" s="111">
        <f t="shared" si="1"/>
        <v>0</v>
      </c>
      <c r="M22" s="112"/>
      <c r="N22" s="112"/>
    </row>
    <row r="23" spans="1:14" ht="49.15" customHeight="1" x14ac:dyDescent="0.25">
      <c r="A23" s="452"/>
      <c r="B23" s="83" t="s">
        <v>145</v>
      </c>
      <c r="C23" s="75">
        <f t="shared" si="0"/>
        <v>0</v>
      </c>
      <c r="D23" s="75">
        <f t="shared" si="0"/>
        <v>0</v>
      </c>
      <c r="E23" s="75"/>
      <c r="F23" s="75"/>
      <c r="G23" s="75"/>
      <c r="H23" s="75"/>
      <c r="I23" s="75"/>
      <c r="J23" s="75"/>
      <c r="L23" s="111">
        <f t="shared" si="1"/>
        <v>0</v>
      </c>
      <c r="M23" s="112"/>
      <c r="N23" s="112"/>
    </row>
    <row r="24" spans="1:14" ht="32.450000000000003" customHeight="1" x14ac:dyDescent="0.25">
      <c r="A24" s="453"/>
      <c r="B24" s="83" t="s">
        <v>146</v>
      </c>
      <c r="C24" s="75">
        <f t="shared" ref="C24:D40" si="3">E24+G24+I24</f>
        <v>0</v>
      </c>
      <c r="D24" s="75">
        <f t="shared" si="3"/>
        <v>0</v>
      </c>
      <c r="E24" s="75"/>
      <c r="F24" s="75"/>
      <c r="G24" s="75"/>
      <c r="H24" s="75"/>
      <c r="I24" s="75"/>
      <c r="J24" s="75"/>
      <c r="L24" s="111">
        <f t="shared" si="1"/>
        <v>0</v>
      </c>
      <c r="M24" s="112"/>
      <c r="N24" s="112"/>
    </row>
    <row r="25" spans="1:14" ht="24" customHeight="1" x14ac:dyDescent="0.25">
      <c r="A25" s="125" t="s">
        <v>147</v>
      </c>
      <c r="B25" s="83" t="s">
        <v>148</v>
      </c>
      <c r="C25" s="113">
        <v>250</v>
      </c>
      <c r="D25" s="75">
        <f t="shared" si="3"/>
        <v>0</v>
      </c>
      <c r="E25" s="75"/>
      <c r="F25" s="75"/>
      <c r="G25" s="75"/>
      <c r="H25" s="75"/>
      <c r="I25" s="75">
        <v>250</v>
      </c>
      <c r="J25" s="75"/>
      <c r="L25" s="111">
        <f t="shared" si="1"/>
        <v>5</v>
      </c>
      <c r="M25" s="112">
        <v>5</v>
      </c>
      <c r="N25" s="112"/>
    </row>
    <row r="26" spans="1:14" ht="19.899999999999999" customHeight="1" x14ac:dyDescent="0.25">
      <c r="A26" s="126" t="s">
        <v>39</v>
      </c>
      <c r="B26" s="74" t="s">
        <v>72</v>
      </c>
      <c r="C26" s="75">
        <f t="shared" si="3"/>
        <v>0</v>
      </c>
      <c r="D26" s="75">
        <f t="shared" si="3"/>
        <v>0</v>
      </c>
      <c r="E26" s="75"/>
      <c r="F26" s="75"/>
      <c r="G26" s="75"/>
      <c r="H26" s="75"/>
      <c r="I26" s="81"/>
      <c r="J26" s="75"/>
      <c r="L26" s="111">
        <f t="shared" si="1"/>
        <v>3</v>
      </c>
      <c r="M26" s="112"/>
      <c r="N26" s="112">
        <v>3</v>
      </c>
    </row>
    <row r="27" spans="1:14" ht="19.899999999999999" customHeight="1" x14ac:dyDescent="0.25">
      <c r="A27" s="125" t="s">
        <v>149</v>
      </c>
      <c r="B27" s="74" t="s">
        <v>74</v>
      </c>
      <c r="C27" s="75">
        <f t="shared" si="3"/>
        <v>0</v>
      </c>
      <c r="D27" s="75">
        <f t="shared" si="3"/>
        <v>0</v>
      </c>
      <c r="E27" s="75"/>
      <c r="F27" s="75"/>
      <c r="G27" s="75"/>
      <c r="H27" s="75"/>
      <c r="I27" s="75"/>
      <c r="J27" s="81"/>
      <c r="L27" s="111">
        <f t="shared" si="1"/>
        <v>0</v>
      </c>
      <c r="M27" s="112"/>
      <c r="N27" s="112"/>
    </row>
    <row r="28" spans="1:14" ht="19.899999999999999" customHeight="1" x14ac:dyDescent="0.25">
      <c r="A28" s="125" t="s">
        <v>150</v>
      </c>
      <c r="B28" s="74" t="s">
        <v>151</v>
      </c>
      <c r="C28" s="75">
        <f t="shared" si="3"/>
        <v>92</v>
      </c>
      <c r="D28" s="75">
        <f t="shared" si="3"/>
        <v>0</v>
      </c>
      <c r="E28" s="75"/>
      <c r="F28" s="75"/>
      <c r="G28" s="75"/>
      <c r="H28" s="75"/>
      <c r="I28" s="81">
        <v>92</v>
      </c>
      <c r="J28" s="75"/>
      <c r="L28" s="111">
        <f t="shared" si="1"/>
        <v>5</v>
      </c>
      <c r="M28" s="112"/>
      <c r="N28" s="112">
        <v>5</v>
      </c>
    </row>
    <row r="29" spans="1:14" ht="19.899999999999999" customHeight="1" x14ac:dyDescent="0.25">
      <c r="A29" s="125" t="s">
        <v>152</v>
      </c>
      <c r="B29" s="74" t="s">
        <v>153</v>
      </c>
      <c r="C29" s="75">
        <f t="shared" si="3"/>
        <v>0</v>
      </c>
      <c r="D29" s="75">
        <f t="shared" si="3"/>
        <v>0</v>
      </c>
      <c r="E29" s="81"/>
      <c r="F29" s="81"/>
      <c r="G29" s="81"/>
      <c r="H29" s="81"/>
      <c r="I29" s="81"/>
      <c r="J29" s="75"/>
      <c r="L29" s="111">
        <f t="shared" si="1"/>
        <v>0</v>
      </c>
      <c r="M29" s="112"/>
      <c r="N29" s="112"/>
    </row>
    <row r="30" spans="1:14" ht="19.899999999999999" customHeight="1" x14ac:dyDescent="0.25">
      <c r="A30" s="125" t="s">
        <v>154</v>
      </c>
      <c r="B30" s="74" t="s">
        <v>155</v>
      </c>
      <c r="C30" s="75">
        <f t="shared" si="3"/>
        <v>0</v>
      </c>
      <c r="D30" s="75">
        <f t="shared" si="3"/>
        <v>0</v>
      </c>
      <c r="E30" s="75"/>
      <c r="F30" s="75"/>
      <c r="G30" s="75"/>
      <c r="H30" s="75"/>
      <c r="I30" s="75"/>
      <c r="J30" s="81"/>
      <c r="L30" s="111">
        <f t="shared" si="1"/>
        <v>0</v>
      </c>
      <c r="M30" s="112"/>
      <c r="N30" s="112"/>
    </row>
    <row r="31" spans="1:14" ht="19.899999999999999" customHeight="1" x14ac:dyDescent="0.25">
      <c r="A31" s="115" t="s">
        <v>156</v>
      </c>
      <c r="B31" s="74" t="s">
        <v>157</v>
      </c>
      <c r="C31" s="75">
        <f t="shared" si="3"/>
        <v>0</v>
      </c>
      <c r="D31" s="75">
        <f t="shared" si="3"/>
        <v>0</v>
      </c>
      <c r="E31" s="75"/>
      <c r="F31" s="75"/>
      <c r="G31" s="75"/>
      <c r="H31" s="75"/>
      <c r="I31" s="75"/>
      <c r="J31" s="75"/>
      <c r="L31" s="111">
        <f t="shared" si="1"/>
        <v>0</v>
      </c>
      <c r="M31" s="112"/>
      <c r="N31" s="112"/>
    </row>
    <row r="32" spans="1:14" ht="19.899999999999999" customHeight="1" x14ac:dyDescent="0.25">
      <c r="A32" s="125" t="s">
        <v>158</v>
      </c>
      <c r="B32" s="74" t="s">
        <v>159</v>
      </c>
      <c r="C32" s="113">
        <v>863</v>
      </c>
      <c r="D32" s="75">
        <f t="shared" si="3"/>
        <v>0</v>
      </c>
      <c r="E32" s="75"/>
      <c r="F32" s="75"/>
      <c r="G32" s="75"/>
      <c r="H32" s="75"/>
      <c r="I32" s="75">
        <v>863</v>
      </c>
      <c r="J32" s="75"/>
      <c r="L32" s="111">
        <f t="shared" si="1"/>
        <v>7</v>
      </c>
      <c r="M32" s="112">
        <v>7</v>
      </c>
      <c r="N32" s="112"/>
    </row>
    <row r="33" spans="1:14" ht="19.899999999999999" customHeight="1" x14ac:dyDescent="0.25">
      <c r="A33" s="88" t="s">
        <v>160</v>
      </c>
      <c r="B33" s="89" t="s">
        <v>161</v>
      </c>
      <c r="C33" s="75">
        <f>E33+G33+I33</f>
        <v>0</v>
      </c>
      <c r="D33" s="75">
        <f>F33+H33+J33</f>
        <v>0</v>
      </c>
      <c r="E33" s="75"/>
      <c r="F33" s="75"/>
      <c r="G33" s="75"/>
      <c r="H33" s="75"/>
      <c r="I33" s="75"/>
      <c r="J33" s="75"/>
      <c r="L33" s="111"/>
      <c r="M33" s="112"/>
      <c r="N33" s="112"/>
    </row>
    <row r="34" spans="1:14" ht="19.899999999999999" customHeight="1" x14ac:dyDescent="0.25">
      <c r="A34" s="125" t="s">
        <v>162</v>
      </c>
      <c r="B34" s="74" t="s">
        <v>163</v>
      </c>
      <c r="C34" s="75">
        <f t="shared" si="3"/>
        <v>0</v>
      </c>
      <c r="D34" s="75">
        <f t="shared" si="3"/>
        <v>0</v>
      </c>
      <c r="E34" s="75"/>
      <c r="F34" s="75"/>
      <c r="G34" s="75"/>
      <c r="H34" s="75"/>
      <c r="I34" s="75"/>
      <c r="J34" s="75"/>
      <c r="L34" s="111">
        <f t="shared" si="1"/>
        <v>0</v>
      </c>
      <c r="M34" s="112"/>
      <c r="N34" s="112"/>
    </row>
    <row r="35" spans="1:14" ht="19.899999999999999" customHeight="1" x14ac:dyDescent="0.25">
      <c r="A35" s="455" t="s">
        <v>164</v>
      </c>
      <c r="B35" s="74" t="s">
        <v>165</v>
      </c>
      <c r="C35" s="75">
        <f t="shared" si="3"/>
        <v>0</v>
      </c>
      <c r="D35" s="75">
        <f t="shared" si="3"/>
        <v>0</v>
      </c>
      <c r="E35" s="75"/>
      <c r="F35" s="75"/>
      <c r="G35" s="75"/>
      <c r="H35" s="75"/>
      <c r="I35" s="75"/>
      <c r="J35" s="75"/>
      <c r="L35" s="111">
        <f t="shared" si="1"/>
        <v>0</v>
      </c>
      <c r="M35" s="112"/>
      <c r="N35" s="112"/>
    </row>
    <row r="36" spans="1:14" ht="19.899999999999999" customHeight="1" x14ac:dyDescent="0.25">
      <c r="A36" s="456"/>
      <c r="B36" s="74" t="s">
        <v>166</v>
      </c>
      <c r="C36" s="75">
        <f t="shared" si="3"/>
        <v>0</v>
      </c>
      <c r="D36" s="75">
        <f t="shared" si="3"/>
        <v>0</v>
      </c>
      <c r="E36" s="75"/>
      <c r="F36" s="75"/>
      <c r="G36" s="75"/>
      <c r="H36" s="75"/>
      <c r="I36" s="75"/>
      <c r="J36" s="75"/>
      <c r="L36" s="111">
        <f t="shared" si="1"/>
        <v>0</v>
      </c>
      <c r="M36" s="112"/>
      <c r="N36" s="112"/>
    </row>
    <row r="37" spans="1:14" ht="19.899999999999999" customHeight="1" x14ac:dyDescent="0.25">
      <c r="A37" s="115" t="s">
        <v>167</v>
      </c>
      <c r="B37" s="74" t="s">
        <v>168</v>
      </c>
      <c r="C37" s="75">
        <f t="shared" si="3"/>
        <v>0</v>
      </c>
      <c r="D37" s="75">
        <f t="shared" si="3"/>
        <v>0</v>
      </c>
      <c r="E37" s="75"/>
      <c r="F37" s="75"/>
      <c r="G37" s="75"/>
      <c r="H37" s="75"/>
      <c r="I37" s="75"/>
      <c r="J37" s="75"/>
      <c r="L37" s="111">
        <f t="shared" si="1"/>
        <v>0</v>
      </c>
      <c r="M37" s="112"/>
      <c r="N37" s="112"/>
    </row>
    <row r="38" spans="1:14" ht="19.899999999999999" customHeight="1" x14ac:dyDescent="0.25">
      <c r="A38" s="115" t="s">
        <v>169</v>
      </c>
      <c r="B38" s="74" t="s">
        <v>96</v>
      </c>
      <c r="C38" s="75">
        <f t="shared" si="3"/>
        <v>0</v>
      </c>
      <c r="D38" s="75">
        <f t="shared" si="3"/>
        <v>0</v>
      </c>
      <c r="E38" s="75"/>
      <c r="F38" s="75"/>
      <c r="G38" s="75"/>
      <c r="H38" s="75"/>
      <c r="I38" s="75"/>
      <c r="J38" s="75"/>
      <c r="L38" s="111">
        <f t="shared" si="1"/>
        <v>0</v>
      </c>
      <c r="M38" s="112"/>
      <c r="N38" s="112"/>
    </row>
    <row r="39" spans="1:14" ht="19.899999999999999" customHeight="1" x14ac:dyDescent="0.25">
      <c r="A39" s="125" t="s">
        <v>170</v>
      </c>
      <c r="B39" s="74" t="s">
        <v>171</v>
      </c>
      <c r="C39" s="75">
        <f t="shared" si="3"/>
        <v>0</v>
      </c>
      <c r="D39" s="75">
        <f t="shared" si="3"/>
        <v>0</v>
      </c>
      <c r="E39" s="75"/>
      <c r="F39" s="75"/>
      <c r="G39" s="75"/>
      <c r="H39" s="75"/>
      <c r="I39" s="75"/>
      <c r="J39" s="75"/>
      <c r="L39" s="111">
        <f t="shared" si="1"/>
        <v>0</v>
      </c>
      <c r="M39" s="112"/>
      <c r="N39" s="112"/>
    </row>
    <row r="40" spans="1:14" ht="19.899999999999999" customHeight="1" x14ac:dyDescent="0.25">
      <c r="A40" s="125" t="s">
        <v>172</v>
      </c>
      <c r="B40" s="74" t="s">
        <v>173</v>
      </c>
      <c r="C40" s="75">
        <f t="shared" si="3"/>
        <v>0</v>
      </c>
      <c r="D40" s="75">
        <f t="shared" si="3"/>
        <v>0</v>
      </c>
      <c r="E40" s="75"/>
      <c r="F40" s="75"/>
      <c r="G40" s="75"/>
      <c r="H40" s="75"/>
      <c r="I40" s="75"/>
      <c r="J40" s="75"/>
      <c r="L40" s="111">
        <f t="shared" si="1"/>
        <v>0</v>
      </c>
      <c r="M40" s="112"/>
      <c r="N40" s="112"/>
    </row>
    <row r="41" spans="1:14" s="101" customFormat="1" ht="31.9" customHeight="1" x14ac:dyDescent="0.2">
      <c r="A41" s="60" t="s">
        <v>108</v>
      </c>
      <c r="B41" s="127"/>
      <c r="C41" s="72">
        <f>SUM(C7:C21)+SUM(C25:C40)</f>
        <v>2271</v>
      </c>
      <c r="D41" s="72">
        <f>SUM(D7:D21)+SUM(D25:D40)</f>
        <v>288</v>
      </c>
      <c r="E41" s="72">
        <f t="shared" ref="E41:J41" si="4">SUM(E7:E21)+SUM(E25:E40)</f>
        <v>0</v>
      </c>
      <c r="F41" s="72">
        <f t="shared" si="4"/>
        <v>0</v>
      </c>
      <c r="G41" s="72">
        <f t="shared" si="4"/>
        <v>0</v>
      </c>
      <c r="H41" s="128">
        <f t="shared" si="4"/>
        <v>0</v>
      </c>
      <c r="I41" s="128">
        <f t="shared" si="4"/>
        <v>2271</v>
      </c>
      <c r="J41" s="72">
        <f t="shared" si="4"/>
        <v>288</v>
      </c>
      <c r="L41" s="111">
        <f t="shared" si="1"/>
        <v>46</v>
      </c>
      <c r="M41" s="72">
        <f>SUM(M7:M21)+SUM(M25:M40)</f>
        <v>28</v>
      </c>
      <c r="N41" s="72">
        <f>SUM(N7:N21)+SUM(N25:N40)</f>
        <v>18</v>
      </c>
    </row>
    <row r="42" spans="1:14" x14ac:dyDescent="0.25">
      <c r="A42" s="123" t="s">
        <v>105</v>
      </c>
      <c r="B42" s="123"/>
      <c r="C42" s="123"/>
      <c r="D42" s="123"/>
      <c r="E42" s="123"/>
      <c r="F42" s="124"/>
      <c r="G42" s="124"/>
      <c r="H42" s="124"/>
      <c r="I42" s="123"/>
      <c r="J42" s="123"/>
    </row>
    <row r="43" spans="1:14" x14ac:dyDescent="0.25">
      <c r="I43" s="123"/>
    </row>
    <row r="44" spans="1:14" x14ac:dyDescent="0.25">
      <c r="E44" s="69">
        <f>E41+G41+I41</f>
        <v>2271</v>
      </c>
    </row>
  </sheetData>
  <mergeCells count="12">
    <mergeCell ref="L4:N5"/>
    <mergeCell ref="E5:F5"/>
    <mergeCell ref="G5:H5"/>
    <mergeCell ref="I5:J5"/>
    <mergeCell ref="A7:A9"/>
    <mergeCell ref="A22:A24"/>
    <mergeCell ref="A35:A36"/>
    <mergeCell ref="A1:H1"/>
    <mergeCell ref="A4:A6"/>
    <mergeCell ref="B4:B6"/>
    <mergeCell ref="C4:D5"/>
    <mergeCell ref="E4:J4"/>
  </mergeCells>
  <pageMargins left="0.23622047244094491" right="0.23622047244094491" top="0.74803149606299213" bottom="0.74803149606299213" header="0.31496062992125984" footer="0.31496062992125984"/>
  <pageSetup paperSize="9" scale="7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42"/>
  <sheetViews>
    <sheetView view="pageBreakPreview" topLeftCell="A22" zoomScale="58" zoomScaleNormal="64" zoomScaleSheetLayoutView="58" workbookViewId="0">
      <selection activeCell="K54" sqref="K54"/>
    </sheetView>
  </sheetViews>
  <sheetFormatPr defaultColWidth="8.85546875" defaultRowHeight="15" x14ac:dyDescent="0.25"/>
  <cols>
    <col min="1" max="1" width="35.42578125" style="69" customWidth="1"/>
    <col min="2" max="2" width="35.7109375" style="69" customWidth="1"/>
    <col min="3" max="3" width="11.7109375" style="69" customWidth="1"/>
    <col min="4" max="4" width="16.28515625" style="69" customWidth="1"/>
    <col min="5" max="5" width="11.5703125" style="69" customWidth="1"/>
    <col min="6" max="6" width="17.7109375" style="107" customWidth="1"/>
    <col min="7" max="7" width="12.28515625" style="107" customWidth="1"/>
    <col min="8" max="8" width="24.7109375" style="107" customWidth="1"/>
    <col min="9" max="9" width="11.7109375" style="107" customWidth="1"/>
    <col min="10" max="10" width="14.28515625" style="69" customWidth="1"/>
    <col min="11" max="11" width="8.85546875" style="69"/>
    <col min="12" max="14" width="0" style="69" hidden="1" customWidth="1"/>
    <col min="15" max="239" width="8.85546875" style="69"/>
    <col min="240" max="240" width="37.28515625" style="69" customWidth="1"/>
    <col min="241" max="243" width="8.85546875" style="69"/>
    <col min="244" max="249" width="9.28515625" style="69" customWidth="1"/>
    <col min="250" max="16384" width="8.85546875" style="69"/>
  </cols>
  <sheetData>
    <row r="1" spans="1:14" ht="25.9" customHeight="1" x14ac:dyDescent="0.3">
      <c r="A1" s="368" t="s">
        <v>111</v>
      </c>
      <c r="B1" s="368"/>
      <c r="C1" s="368"/>
      <c r="D1" s="368"/>
      <c r="E1" s="368"/>
      <c r="F1" s="368"/>
      <c r="G1" s="368"/>
      <c r="H1" s="368"/>
      <c r="I1" s="368"/>
    </row>
    <row r="2" spans="1:14" ht="15.75" customHeight="1" x14ac:dyDescent="0.3">
      <c r="A2" s="70"/>
      <c r="B2" s="71"/>
      <c r="C2" s="71"/>
      <c r="D2" s="71"/>
      <c r="E2" s="71"/>
      <c r="F2" s="71"/>
      <c r="G2" s="71"/>
      <c r="H2" s="71"/>
      <c r="I2" s="71"/>
    </row>
    <row r="3" spans="1:14" ht="15.6" customHeight="1" thickBot="1" x14ac:dyDescent="0.3">
      <c r="A3" s="45" t="s">
        <v>175</v>
      </c>
      <c r="B3" s="45"/>
      <c r="F3" s="69"/>
      <c r="G3" s="69"/>
      <c r="H3" s="69"/>
      <c r="I3" s="69"/>
    </row>
    <row r="4" spans="1:14" ht="25.15" customHeight="1" x14ac:dyDescent="0.25">
      <c r="A4" s="370" t="s">
        <v>112</v>
      </c>
      <c r="B4" s="373" t="s">
        <v>113</v>
      </c>
      <c r="C4" s="376" t="s">
        <v>114</v>
      </c>
      <c r="D4" s="377"/>
      <c r="E4" s="380" t="s">
        <v>6</v>
      </c>
      <c r="F4" s="380"/>
      <c r="G4" s="380"/>
      <c r="H4" s="380"/>
      <c r="I4" s="380"/>
      <c r="J4" s="380"/>
      <c r="L4" s="362" t="s">
        <v>115</v>
      </c>
      <c r="M4" s="362"/>
      <c r="N4" s="362"/>
    </row>
    <row r="5" spans="1:14" ht="39.6" customHeight="1" x14ac:dyDescent="0.25">
      <c r="A5" s="371"/>
      <c r="B5" s="374"/>
      <c r="C5" s="378"/>
      <c r="D5" s="379"/>
      <c r="E5" s="363" t="s">
        <v>116</v>
      </c>
      <c r="F5" s="363"/>
      <c r="G5" s="363" t="s">
        <v>117</v>
      </c>
      <c r="H5" s="363"/>
      <c r="I5" s="363" t="s">
        <v>118</v>
      </c>
      <c r="J5" s="363"/>
      <c r="L5" s="362"/>
      <c r="M5" s="362"/>
      <c r="N5" s="362"/>
    </row>
    <row r="6" spans="1:14" ht="87" customHeight="1" thickBot="1" x14ac:dyDescent="0.3">
      <c r="A6" s="372"/>
      <c r="B6" s="375"/>
      <c r="C6" s="72" t="s">
        <v>10</v>
      </c>
      <c r="D6" s="72" t="s">
        <v>119</v>
      </c>
      <c r="E6" s="72" t="s">
        <v>10</v>
      </c>
      <c r="F6" s="72" t="s">
        <v>119</v>
      </c>
      <c r="G6" s="72" t="s">
        <v>10</v>
      </c>
      <c r="H6" s="72" t="s">
        <v>119</v>
      </c>
      <c r="I6" s="72" t="s">
        <v>10</v>
      </c>
      <c r="J6" s="72" t="s">
        <v>119</v>
      </c>
      <c r="L6" s="109" t="s">
        <v>10</v>
      </c>
      <c r="M6" s="109" t="s">
        <v>11</v>
      </c>
      <c r="N6" s="109" t="s">
        <v>120</v>
      </c>
    </row>
    <row r="7" spans="1:14" ht="19.899999999999999" customHeight="1" x14ac:dyDescent="0.25">
      <c r="A7" s="364" t="s">
        <v>22</v>
      </c>
      <c r="B7" s="74" t="s">
        <v>121</v>
      </c>
      <c r="C7" s="75">
        <f>E7+G7+I7</f>
        <v>902</v>
      </c>
      <c r="D7" s="75">
        <f>F7+H7+J7</f>
        <v>0</v>
      </c>
      <c r="E7" s="75"/>
      <c r="F7" s="75"/>
      <c r="G7" s="75">
        <v>572</v>
      </c>
      <c r="H7" s="75"/>
      <c r="I7" s="75">
        <v>330</v>
      </c>
      <c r="J7" s="110"/>
      <c r="L7" s="111">
        <f>M7+N7</f>
        <v>45</v>
      </c>
      <c r="M7" s="112">
        <v>45</v>
      </c>
      <c r="N7" s="112"/>
    </row>
    <row r="8" spans="1:14" ht="19.899999999999999" customHeight="1" x14ac:dyDescent="0.25">
      <c r="A8" s="365"/>
      <c r="B8" s="74" t="s">
        <v>122</v>
      </c>
      <c r="C8" s="75">
        <f t="shared" ref="C8:D20" si="0">E8+G8+I8</f>
        <v>0</v>
      </c>
      <c r="D8" s="75">
        <f t="shared" si="0"/>
        <v>0</v>
      </c>
      <c r="E8" s="75"/>
      <c r="F8" s="75"/>
      <c r="G8" s="75"/>
      <c r="H8" s="75"/>
      <c r="I8" s="75"/>
      <c r="J8" s="75"/>
      <c r="L8" s="111">
        <f t="shared" ref="L8:L41" si="1">M8+N8</f>
        <v>0</v>
      </c>
      <c r="M8" s="112"/>
      <c r="N8" s="112"/>
    </row>
    <row r="9" spans="1:14" ht="49.9" customHeight="1" x14ac:dyDescent="0.25">
      <c r="A9" s="366"/>
      <c r="B9" s="74" t="s">
        <v>123</v>
      </c>
      <c r="C9" s="75">
        <f t="shared" si="0"/>
        <v>0</v>
      </c>
      <c r="D9" s="75">
        <f t="shared" si="0"/>
        <v>0</v>
      </c>
      <c r="E9" s="75"/>
      <c r="F9" s="75"/>
      <c r="G9" s="75"/>
      <c r="H9" s="75"/>
      <c r="I9" s="110"/>
      <c r="J9" s="110"/>
      <c r="L9" s="111">
        <f t="shared" si="1"/>
        <v>0</v>
      </c>
      <c r="M9" s="112"/>
      <c r="N9" s="112"/>
    </row>
    <row r="10" spans="1:14" ht="19.899999999999999" customHeight="1" x14ac:dyDescent="0.25">
      <c r="A10" s="77" t="s">
        <v>124</v>
      </c>
      <c r="B10" s="74" t="s">
        <v>125</v>
      </c>
      <c r="C10" s="75">
        <f t="shared" si="0"/>
        <v>0</v>
      </c>
      <c r="D10" s="75">
        <f t="shared" si="0"/>
        <v>0</v>
      </c>
      <c r="E10" s="75"/>
      <c r="F10" s="75"/>
      <c r="G10" s="75"/>
      <c r="H10" s="75"/>
      <c r="I10" s="75"/>
      <c r="J10" s="110"/>
      <c r="L10" s="111">
        <f t="shared" si="1"/>
        <v>0</v>
      </c>
      <c r="M10" s="112"/>
      <c r="N10" s="112"/>
    </row>
    <row r="11" spans="1:14" ht="19.899999999999999" customHeight="1" x14ac:dyDescent="0.25">
      <c r="A11" s="77" t="s">
        <v>126</v>
      </c>
      <c r="B11" s="74" t="s">
        <v>127</v>
      </c>
      <c r="C11" s="75">
        <f t="shared" si="0"/>
        <v>0</v>
      </c>
      <c r="D11" s="75">
        <f t="shared" si="0"/>
        <v>0</v>
      </c>
      <c r="E11" s="75"/>
      <c r="F11" s="75"/>
      <c r="G11" s="69"/>
      <c r="H11" s="75"/>
      <c r="I11" s="75"/>
      <c r="J11" s="110"/>
      <c r="L11" s="111">
        <f t="shared" si="1"/>
        <v>0</v>
      </c>
      <c r="M11" s="112"/>
      <c r="N11" s="112"/>
    </row>
    <row r="12" spans="1:14" ht="19.899999999999999" customHeight="1" x14ac:dyDescent="0.25">
      <c r="A12" s="77" t="s">
        <v>128</v>
      </c>
      <c r="B12" s="74" t="s">
        <v>129</v>
      </c>
      <c r="C12" s="75">
        <f t="shared" si="0"/>
        <v>0</v>
      </c>
      <c r="D12" s="75">
        <f t="shared" si="0"/>
        <v>0</v>
      </c>
      <c r="E12" s="75"/>
      <c r="F12" s="75"/>
      <c r="G12" s="75"/>
      <c r="H12" s="75"/>
      <c r="I12" s="75"/>
      <c r="J12" s="110"/>
      <c r="L12" s="111">
        <f t="shared" si="1"/>
        <v>0</v>
      </c>
      <c r="M12" s="112"/>
      <c r="N12" s="112"/>
    </row>
    <row r="13" spans="1:14" ht="19.899999999999999" customHeight="1" x14ac:dyDescent="0.25">
      <c r="A13" s="78" t="s">
        <v>32</v>
      </c>
      <c r="B13" s="74" t="s">
        <v>33</v>
      </c>
      <c r="C13" s="113">
        <v>300</v>
      </c>
      <c r="D13" s="75">
        <f t="shared" si="0"/>
        <v>0</v>
      </c>
      <c r="E13" s="75"/>
      <c r="F13" s="75"/>
      <c r="G13" s="75">
        <v>300</v>
      </c>
      <c r="H13" s="75"/>
      <c r="I13" s="75"/>
      <c r="J13" s="110"/>
      <c r="L13" s="111">
        <f t="shared" si="1"/>
        <v>15</v>
      </c>
      <c r="M13" s="112">
        <v>15</v>
      </c>
      <c r="N13" s="112"/>
    </row>
    <row r="14" spans="1:14" ht="16.149999999999999" customHeight="1" x14ac:dyDescent="0.25">
      <c r="A14" s="77" t="s">
        <v>130</v>
      </c>
      <c r="B14" s="74" t="s">
        <v>131</v>
      </c>
      <c r="C14" s="75">
        <f t="shared" si="0"/>
        <v>0</v>
      </c>
      <c r="D14" s="75">
        <f t="shared" si="0"/>
        <v>0</v>
      </c>
      <c r="E14" s="75"/>
      <c r="F14" s="75"/>
      <c r="G14" s="75"/>
      <c r="H14" s="75"/>
      <c r="I14" s="75"/>
      <c r="J14" s="110"/>
      <c r="L14" s="111">
        <f t="shared" si="1"/>
        <v>0</v>
      </c>
      <c r="M14" s="112"/>
      <c r="N14" s="112"/>
    </row>
    <row r="15" spans="1:14" ht="16.149999999999999" customHeight="1" x14ac:dyDescent="0.25">
      <c r="A15" s="77" t="s">
        <v>132</v>
      </c>
      <c r="B15" s="74" t="s">
        <v>133</v>
      </c>
      <c r="C15" s="75">
        <f>E15+G15+I15</f>
        <v>0</v>
      </c>
      <c r="D15" s="75">
        <f>F15+H15+J15</f>
        <v>0</v>
      </c>
      <c r="E15" s="75"/>
      <c r="F15" s="75"/>
      <c r="G15" s="75"/>
      <c r="H15" s="75"/>
      <c r="I15" s="75"/>
      <c r="J15" s="110"/>
      <c r="L15" s="111"/>
      <c r="M15" s="112"/>
      <c r="N15" s="112"/>
    </row>
    <row r="16" spans="1:14" ht="16.149999999999999" customHeight="1" x14ac:dyDescent="0.25">
      <c r="A16" s="77" t="s">
        <v>134</v>
      </c>
      <c r="B16" s="74" t="s">
        <v>135</v>
      </c>
      <c r="C16" s="75"/>
      <c r="D16" s="75"/>
      <c r="E16" s="75"/>
      <c r="F16" s="75"/>
      <c r="G16" s="75"/>
      <c r="H16" s="75"/>
      <c r="I16" s="75"/>
      <c r="J16" s="110"/>
      <c r="L16" s="111"/>
      <c r="M16" s="112"/>
      <c r="N16" s="112"/>
    </row>
    <row r="17" spans="1:14" ht="19.899999999999999" customHeight="1" x14ac:dyDescent="0.25">
      <c r="A17" s="77" t="s">
        <v>136</v>
      </c>
      <c r="B17" s="74" t="s">
        <v>137</v>
      </c>
      <c r="C17" s="75">
        <f t="shared" si="0"/>
        <v>0</v>
      </c>
      <c r="D17" s="75">
        <f t="shared" si="0"/>
        <v>0</v>
      </c>
      <c r="E17" s="75"/>
      <c r="F17" s="75"/>
      <c r="G17" s="75"/>
      <c r="H17" s="75"/>
      <c r="I17" s="75"/>
      <c r="J17" s="110"/>
      <c r="L17" s="111">
        <f t="shared" si="1"/>
        <v>0</v>
      </c>
      <c r="M17" s="112"/>
      <c r="N17" s="112"/>
    </row>
    <row r="18" spans="1:14" ht="19.899999999999999" customHeight="1" x14ac:dyDescent="0.25">
      <c r="A18" s="77" t="s">
        <v>138</v>
      </c>
      <c r="B18" s="74" t="s">
        <v>139</v>
      </c>
      <c r="C18" s="75">
        <f t="shared" si="0"/>
        <v>0</v>
      </c>
      <c r="D18" s="75">
        <f t="shared" si="0"/>
        <v>0</v>
      </c>
      <c r="E18" s="75"/>
      <c r="F18" s="75"/>
      <c r="G18" s="75"/>
      <c r="H18" s="75"/>
      <c r="I18" s="75"/>
      <c r="J18" s="110"/>
      <c r="L18" s="111">
        <f t="shared" si="1"/>
        <v>0</v>
      </c>
      <c r="M18" s="112"/>
      <c r="N18" s="112"/>
    </row>
    <row r="19" spans="1:14" ht="19.899999999999999" customHeight="1" x14ac:dyDescent="0.25">
      <c r="A19" s="77" t="s">
        <v>49</v>
      </c>
      <c r="B19" s="74" t="s">
        <v>50</v>
      </c>
      <c r="C19" s="75">
        <f t="shared" si="0"/>
        <v>0</v>
      </c>
      <c r="D19" s="75">
        <f t="shared" si="0"/>
        <v>0</v>
      </c>
      <c r="E19" s="75"/>
      <c r="F19" s="75"/>
      <c r="G19" s="75"/>
      <c r="H19" s="75"/>
      <c r="I19" s="75"/>
      <c r="J19" s="110"/>
      <c r="L19" s="111">
        <f t="shared" si="1"/>
        <v>0</v>
      </c>
      <c r="M19" s="112"/>
      <c r="N19" s="112"/>
    </row>
    <row r="20" spans="1:14" ht="19.899999999999999" customHeight="1" x14ac:dyDescent="0.25">
      <c r="A20" s="77" t="s">
        <v>140</v>
      </c>
      <c r="B20" s="74" t="s">
        <v>141</v>
      </c>
      <c r="C20" s="75">
        <f t="shared" si="0"/>
        <v>198</v>
      </c>
      <c r="D20" s="75">
        <f t="shared" si="0"/>
        <v>0</v>
      </c>
      <c r="E20" s="75"/>
      <c r="F20" s="75"/>
      <c r="G20" s="75"/>
      <c r="H20" s="75"/>
      <c r="I20" s="75">
        <v>198</v>
      </c>
      <c r="J20" s="110"/>
      <c r="L20" s="111">
        <f t="shared" si="1"/>
        <v>15</v>
      </c>
      <c r="M20" s="112">
        <v>15</v>
      </c>
      <c r="N20" s="112"/>
    </row>
    <row r="21" spans="1:14" ht="19.899999999999999" customHeight="1" x14ac:dyDescent="0.25">
      <c r="A21" s="77" t="s">
        <v>142</v>
      </c>
      <c r="B21" s="74"/>
      <c r="C21" s="75">
        <f>SUM(C22:C24)</f>
        <v>0</v>
      </c>
      <c r="D21" s="75"/>
      <c r="E21" s="75">
        <f t="shared" ref="E21:J21" si="2">SUM(E22:E24)</f>
        <v>0</v>
      </c>
      <c r="F21" s="75">
        <f t="shared" si="2"/>
        <v>0</v>
      </c>
      <c r="G21" s="75">
        <f t="shared" si="2"/>
        <v>0</v>
      </c>
      <c r="H21" s="75">
        <f t="shared" si="2"/>
        <v>0</v>
      </c>
      <c r="I21" s="75">
        <f t="shared" si="2"/>
        <v>0</v>
      </c>
      <c r="J21" s="75">
        <f t="shared" si="2"/>
        <v>0</v>
      </c>
      <c r="L21" s="111">
        <f t="shared" si="1"/>
        <v>15</v>
      </c>
      <c r="M21" s="75">
        <f>SUM(M22:M24)</f>
        <v>15</v>
      </c>
      <c r="N21" s="75">
        <f>SUM(N22:N24)</f>
        <v>0</v>
      </c>
    </row>
    <row r="22" spans="1:14" ht="22.9" customHeight="1" x14ac:dyDescent="0.25">
      <c r="A22" s="367" t="s">
        <v>143</v>
      </c>
      <c r="B22" s="82" t="s">
        <v>144</v>
      </c>
      <c r="C22" s="75">
        <f t="shared" ref="C22:D40" si="3">E22+G22+I22</f>
        <v>0</v>
      </c>
      <c r="D22" s="75">
        <f t="shared" si="3"/>
        <v>0</v>
      </c>
      <c r="E22" s="75"/>
      <c r="F22" s="75"/>
      <c r="G22" s="75"/>
      <c r="H22" s="75"/>
      <c r="I22" s="75"/>
      <c r="J22" s="110"/>
      <c r="L22" s="111">
        <f t="shared" si="1"/>
        <v>0</v>
      </c>
      <c r="M22" s="112"/>
      <c r="N22" s="112"/>
    </row>
    <row r="23" spans="1:14" ht="54.6" customHeight="1" x14ac:dyDescent="0.25">
      <c r="A23" s="365"/>
      <c r="B23" s="83" t="s">
        <v>145</v>
      </c>
      <c r="C23" s="75">
        <f t="shared" si="3"/>
        <v>0</v>
      </c>
      <c r="D23" s="75">
        <f t="shared" si="3"/>
        <v>0</v>
      </c>
      <c r="E23" s="75"/>
      <c r="F23" s="75"/>
      <c r="G23" s="75"/>
      <c r="H23" s="75"/>
      <c r="I23" s="75"/>
      <c r="J23" s="110"/>
      <c r="L23" s="111">
        <f t="shared" si="1"/>
        <v>15</v>
      </c>
      <c r="M23" s="112">
        <v>15</v>
      </c>
      <c r="N23" s="112"/>
    </row>
    <row r="24" spans="1:14" ht="49.9" customHeight="1" x14ac:dyDescent="0.25">
      <c r="A24" s="366"/>
      <c r="B24" s="83" t="s">
        <v>146</v>
      </c>
      <c r="C24" s="75">
        <f t="shared" si="3"/>
        <v>0</v>
      </c>
      <c r="D24" s="75">
        <f t="shared" si="3"/>
        <v>0</v>
      </c>
      <c r="E24" s="75"/>
      <c r="F24" s="75"/>
      <c r="G24" s="75"/>
      <c r="H24" s="75"/>
      <c r="I24" s="75"/>
      <c r="J24" s="110"/>
      <c r="L24" s="111">
        <f t="shared" si="1"/>
        <v>0</v>
      </c>
      <c r="M24" s="112"/>
      <c r="N24" s="112"/>
    </row>
    <row r="25" spans="1:14" s="118" customFormat="1" ht="34.15" customHeight="1" x14ac:dyDescent="0.25">
      <c r="A25" s="114" t="s">
        <v>147</v>
      </c>
      <c r="B25" s="115" t="s">
        <v>148</v>
      </c>
      <c r="C25" s="113">
        <v>506</v>
      </c>
      <c r="D25" s="75">
        <f t="shared" si="3"/>
        <v>0</v>
      </c>
      <c r="E25" s="116"/>
      <c r="F25" s="116"/>
      <c r="G25" s="116">
        <v>426</v>
      </c>
      <c r="H25" s="116"/>
      <c r="I25" s="116">
        <v>80</v>
      </c>
      <c r="J25" s="117"/>
      <c r="K25" s="69"/>
      <c r="L25" s="111">
        <f t="shared" si="1"/>
        <v>26</v>
      </c>
      <c r="M25" s="112">
        <v>26</v>
      </c>
      <c r="N25" s="112"/>
    </row>
    <row r="26" spans="1:14" ht="19.899999999999999" customHeight="1" x14ac:dyDescent="0.25">
      <c r="A26" s="78" t="s">
        <v>39</v>
      </c>
      <c r="B26" s="74" t="s">
        <v>72</v>
      </c>
      <c r="C26" s="75">
        <f t="shared" si="3"/>
        <v>500</v>
      </c>
      <c r="D26" s="75">
        <f t="shared" si="3"/>
        <v>500</v>
      </c>
      <c r="E26" s="75"/>
      <c r="F26" s="75"/>
      <c r="G26" s="75">
        <v>500</v>
      </c>
      <c r="H26" s="75">
        <v>500</v>
      </c>
      <c r="I26" s="75"/>
      <c r="J26" s="75"/>
      <c r="L26" s="111">
        <f t="shared" si="1"/>
        <v>0</v>
      </c>
      <c r="M26" s="112"/>
      <c r="N26" s="112"/>
    </row>
    <row r="27" spans="1:14" ht="19.899999999999999" customHeight="1" x14ac:dyDescent="0.25">
      <c r="A27" s="77" t="s">
        <v>149</v>
      </c>
      <c r="B27" s="74" t="s">
        <v>74</v>
      </c>
      <c r="C27" s="75">
        <f t="shared" si="3"/>
        <v>110</v>
      </c>
      <c r="D27" s="75">
        <f t="shared" si="3"/>
        <v>0</v>
      </c>
      <c r="E27" s="75"/>
      <c r="F27" s="75"/>
      <c r="G27" s="75">
        <v>110</v>
      </c>
      <c r="H27" s="75"/>
      <c r="I27" s="75"/>
      <c r="J27" s="110"/>
      <c r="L27" s="111">
        <f t="shared" si="1"/>
        <v>15</v>
      </c>
      <c r="M27" s="112">
        <v>15</v>
      </c>
      <c r="N27" s="112"/>
    </row>
    <row r="28" spans="1:14" ht="19.899999999999999" customHeight="1" x14ac:dyDescent="0.25">
      <c r="A28" s="77" t="s">
        <v>150</v>
      </c>
      <c r="B28" s="74" t="s">
        <v>151</v>
      </c>
      <c r="C28" s="75">
        <f t="shared" si="3"/>
        <v>28</v>
      </c>
      <c r="D28" s="75">
        <f t="shared" si="3"/>
        <v>0</v>
      </c>
      <c r="E28" s="75"/>
      <c r="F28" s="75"/>
      <c r="G28" s="75"/>
      <c r="H28" s="75"/>
      <c r="I28" s="75">
        <v>28</v>
      </c>
      <c r="J28" s="110"/>
      <c r="L28" s="111">
        <f t="shared" si="1"/>
        <v>20</v>
      </c>
      <c r="M28" s="112">
        <v>20</v>
      </c>
      <c r="N28" s="112"/>
    </row>
    <row r="29" spans="1:14" ht="19.899999999999999" customHeight="1" x14ac:dyDescent="0.25">
      <c r="A29" s="77" t="s">
        <v>152</v>
      </c>
      <c r="B29" s="74" t="s">
        <v>153</v>
      </c>
      <c r="C29" s="113">
        <v>1200</v>
      </c>
      <c r="D29" s="75">
        <f t="shared" si="3"/>
        <v>0</v>
      </c>
      <c r="E29" s="75">
        <v>330</v>
      </c>
      <c r="F29" s="75"/>
      <c r="G29" s="75"/>
      <c r="H29" s="75"/>
      <c r="I29" s="75">
        <v>870</v>
      </c>
      <c r="J29" s="110"/>
      <c r="L29" s="111">
        <f t="shared" si="1"/>
        <v>54</v>
      </c>
      <c r="M29" s="112"/>
      <c r="N29" s="112">
        <v>54</v>
      </c>
    </row>
    <row r="30" spans="1:14" ht="19.899999999999999" customHeight="1" x14ac:dyDescent="0.25">
      <c r="A30" s="77" t="s">
        <v>154</v>
      </c>
      <c r="B30" s="74" t="s">
        <v>155</v>
      </c>
      <c r="C30" s="75">
        <f t="shared" si="3"/>
        <v>0</v>
      </c>
      <c r="D30" s="75">
        <f t="shared" si="3"/>
        <v>0</v>
      </c>
      <c r="E30" s="75"/>
      <c r="F30" s="75"/>
      <c r="G30" s="75"/>
      <c r="H30" s="75"/>
      <c r="I30" s="75"/>
      <c r="J30" s="110"/>
      <c r="L30" s="111">
        <f t="shared" si="1"/>
        <v>0</v>
      </c>
      <c r="M30" s="112"/>
      <c r="N30" s="112"/>
    </row>
    <row r="31" spans="1:14" ht="19.899999999999999" customHeight="1" x14ac:dyDescent="0.25">
      <c r="A31" s="87" t="s">
        <v>156</v>
      </c>
      <c r="B31" s="74" t="s">
        <v>157</v>
      </c>
      <c r="C31" s="75">
        <f t="shared" si="3"/>
        <v>0</v>
      </c>
      <c r="D31" s="75">
        <f t="shared" si="3"/>
        <v>0</v>
      </c>
      <c r="E31" s="75"/>
      <c r="F31" s="75"/>
      <c r="G31" s="75"/>
      <c r="H31" s="75"/>
      <c r="I31" s="75"/>
      <c r="J31" s="110"/>
      <c r="L31" s="111">
        <f t="shared" si="1"/>
        <v>0</v>
      </c>
      <c r="M31" s="112"/>
      <c r="N31" s="112"/>
    </row>
    <row r="32" spans="1:14" ht="19.899999999999999" customHeight="1" x14ac:dyDescent="0.25">
      <c r="A32" s="77" t="s">
        <v>158</v>
      </c>
      <c r="B32" s="74" t="s">
        <v>159</v>
      </c>
      <c r="C32" s="75">
        <f t="shared" si="3"/>
        <v>0</v>
      </c>
      <c r="D32" s="75">
        <f t="shared" si="3"/>
        <v>0</v>
      </c>
      <c r="E32" s="75"/>
      <c r="F32" s="75"/>
      <c r="G32" s="75"/>
      <c r="H32" s="75"/>
      <c r="I32" s="75"/>
      <c r="J32" s="110"/>
      <c r="L32" s="111">
        <f t="shared" si="1"/>
        <v>0</v>
      </c>
      <c r="M32" s="112"/>
      <c r="N32" s="112"/>
    </row>
    <row r="33" spans="1:14" ht="19.899999999999999" customHeight="1" x14ac:dyDescent="0.25">
      <c r="A33" s="88" t="s">
        <v>160</v>
      </c>
      <c r="B33" s="89" t="s">
        <v>161</v>
      </c>
      <c r="C33" s="75">
        <f>E33+G33+I33</f>
        <v>0</v>
      </c>
      <c r="D33" s="75">
        <f>F33+H33+J33</f>
        <v>0</v>
      </c>
      <c r="E33" s="75"/>
      <c r="F33" s="75"/>
      <c r="G33" s="75"/>
      <c r="H33" s="75"/>
      <c r="I33" s="75"/>
      <c r="J33" s="110"/>
      <c r="L33" s="111"/>
      <c r="M33" s="112"/>
      <c r="N33" s="112"/>
    </row>
    <row r="34" spans="1:14" ht="19.899999999999999" customHeight="1" x14ac:dyDescent="0.25">
      <c r="A34" s="77" t="s">
        <v>162</v>
      </c>
      <c r="B34" s="74" t="s">
        <v>163</v>
      </c>
      <c r="C34" s="75">
        <f t="shared" si="3"/>
        <v>1498</v>
      </c>
      <c r="D34" s="75">
        <f t="shared" si="3"/>
        <v>0</v>
      </c>
      <c r="E34" s="75">
        <v>1228</v>
      </c>
      <c r="F34" s="75"/>
      <c r="G34" s="75"/>
      <c r="H34" s="75"/>
      <c r="I34" s="75">
        <v>270</v>
      </c>
      <c r="J34" s="110"/>
      <c r="L34" s="111">
        <f t="shared" si="1"/>
        <v>65</v>
      </c>
      <c r="M34" s="112">
        <v>65</v>
      </c>
      <c r="N34" s="112"/>
    </row>
    <row r="35" spans="1:14" ht="19.899999999999999" customHeight="1" x14ac:dyDescent="0.25">
      <c r="A35" s="358" t="s">
        <v>164</v>
      </c>
      <c r="B35" s="74" t="s">
        <v>165</v>
      </c>
      <c r="C35" s="75">
        <f t="shared" si="3"/>
        <v>0</v>
      </c>
      <c r="D35" s="75">
        <f t="shared" si="3"/>
        <v>0</v>
      </c>
      <c r="E35" s="75"/>
      <c r="F35" s="75"/>
      <c r="G35" s="75"/>
      <c r="H35" s="75"/>
      <c r="I35" s="75"/>
      <c r="J35" s="110"/>
      <c r="L35" s="111">
        <f t="shared" si="1"/>
        <v>0</v>
      </c>
      <c r="M35" s="112"/>
      <c r="N35" s="112"/>
    </row>
    <row r="36" spans="1:14" ht="19.899999999999999" customHeight="1" x14ac:dyDescent="0.25">
      <c r="A36" s="359"/>
      <c r="B36" s="74" t="s">
        <v>166</v>
      </c>
      <c r="C36" s="75">
        <f t="shared" si="3"/>
        <v>0</v>
      </c>
      <c r="D36" s="75">
        <f t="shared" si="3"/>
        <v>0</v>
      </c>
      <c r="E36" s="75"/>
      <c r="F36" s="75"/>
      <c r="G36" s="75"/>
      <c r="H36" s="75"/>
      <c r="I36" s="75"/>
      <c r="J36" s="110"/>
      <c r="L36" s="111">
        <f t="shared" si="1"/>
        <v>0</v>
      </c>
      <c r="M36" s="112"/>
      <c r="N36" s="112"/>
    </row>
    <row r="37" spans="1:14" ht="19.899999999999999" customHeight="1" x14ac:dyDescent="0.25">
      <c r="A37" s="87" t="s">
        <v>167</v>
      </c>
      <c r="B37" s="74" t="s">
        <v>168</v>
      </c>
      <c r="C37" s="75">
        <f t="shared" si="3"/>
        <v>220</v>
      </c>
      <c r="D37" s="75">
        <f t="shared" si="3"/>
        <v>0</v>
      </c>
      <c r="E37" s="75"/>
      <c r="F37" s="75"/>
      <c r="G37" s="75">
        <v>220</v>
      </c>
      <c r="H37" s="75"/>
      <c r="I37" s="75"/>
      <c r="J37" s="110"/>
      <c r="L37" s="111">
        <f t="shared" si="1"/>
        <v>10</v>
      </c>
      <c r="M37" s="112">
        <v>10</v>
      </c>
      <c r="N37" s="112"/>
    </row>
    <row r="38" spans="1:14" ht="19.899999999999999" customHeight="1" x14ac:dyDescent="0.25">
      <c r="A38" s="87" t="s">
        <v>169</v>
      </c>
      <c r="B38" s="74" t="s">
        <v>96</v>
      </c>
      <c r="C38" s="75">
        <f t="shared" si="3"/>
        <v>352</v>
      </c>
      <c r="D38" s="75">
        <f t="shared" si="3"/>
        <v>0</v>
      </c>
      <c r="E38" s="75"/>
      <c r="F38" s="75"/>
      <c r="G38" s="75">
        <v>132</v>
      </c>
      <c r="H38" s="75"/>
      <c r="I38" s="75">
        <v>220</v>
      </c>
      <c r="J38" s="110"/>
      <c r="L38" s="111">
        <f t="shared" si="1"/>
        <v>16</v>
      </c>
      <c r="M38" s="112">
        <v>16</v>
      </c>
      <c r="N38" s="112"/>
    </row>
    <row r="39" spans="1:14" ht="19.899999999999999" customHeight="1" x14ac:dyDescent="0.25">
      <c r="A39" s="77" t="s">
        <v>170</v>
      </c>
      <c r="B39" s="74" t="s">
        <v>171</v>
      </c>
      <c r="C39" s="75">
        <f t="shared" si="3"/>
        <v>0</v>
      </c>
      <c r="D39" s="75">
        <f t="shared" si="3"/>
        <v>0</v>
      </c>
      <c r="E39" s="75"/>
      <c r="F39" s="75"/>
      <c r="G39" s="75"/>
      <c r="H39" s="75"/>
      <c r="I39" s="75"/>
      <c r="J39" s="110"/>
      <c r="L39" s="111">
        <f t="shared" si="1"/>
        <v>0</v>
      </c>
      <c r="M39" s="112"/>
      <c r="N39" s="112"/>
    </row>
    <row r="40" spans="1:14" ht="19.899999999999999" customHeight="1" x14ac:dyDescent="0.25">
      <c r="A40" s="77" t="s">
        <v>172</v>
      </c>
      <c r="B40" s="74" t="s">
        <v>173</v>
      </c>
      <c r="C40" s="75">
        <f t="shared" si="3"/>
        <v>374</v>
      </c>
      <c r="D40" s="75">
        <f t="shared" si="3"/>
        <v>0</v>
      </c>
      <c r="E40" s="75">
        <v>374</v>
      </c>
      <c r="F40" s="75"/>
      <c r="G40" s="75"/>
      <c r="H40" s="75"/>
      <c r="I40" s="75"/>
      <c r="J40" s="110"/>
      <c r="L40" s="111">
        <f t="shared" si="1"/>
        <v>19</v>
      </c>
      <c r="M40" s="112">
        <v>19</v>
      </c>
      <c r="N40" s="112"/>
    </row>
    <row r="41" spans="1:14" s="101" customFormat="1" ht="31.9" customHeight="1" thickBot="1" x14ac:dyDescent="0.3">
      <c r="A41" s="119" t="s">
        <v>108</v>
      </c>
      <c r="B41" s="120"/>
      <c r="C41" s="121">
        <f>SUM(C7:C21)+SUM(C25:C40)</f>
        <v>6188</v>
      </c>
      <c r="D41" s="121">
        <f>SUM(D7:D21)+SUM(D25:D40)</f>
        <v>500</v>
      </c>
      <c r="E41" s="121">
        <f t="shared" ref="E41:J41" si="4">SUM(E7:E21)+SUM(E25:E40)</f>
        <v>1932</v>
      </c>
      <c r="F41" s="121">
        <f t="shared" si="4"/>
        <v>0</v>
      </c>
      <c r="G41" s="121">
        <f t="shared" si="4"/>
        <v>2260</v>
      </c>
      <c r="H41" s="121">
        <f t="shared" si="4"/>
        <v>500</v>
      </c>
      <c r="I41" s="121">
        <f t="shared" si="4"/>
        <v>1996</v>
      </c>
      <c r="J41" s="121">
        <f t="shared" si="4"/>
        <v>0</v>
      </c>
      <c r="K41" s="69"/>
      <c r="L41" s="122">
        <f t="shared" si="1"/>
        <v>315</v>
      </c>
      <c r="M41" s="72">
        <f>SUM(M7:M21)+SUM(M25:M40)</f>
        <v>261</v>
      </c>
      <c r="N41" s="72">
        <f>SUM(N7:N21)+SUM(N25:N40)</f>
        <v>54</v>
      </c>
    </row>
    <row r="42" spans="1:14" x14ac:dyDescent="0.25">
      <c r="A42" s="123" t="s">
        <v>105</v>
      </c>
      <c r="B42" s="123"/>
      <c r="C42" s="123"/>
      <c r="D42" s="123"/>
      <c r="E42" s="123">
        <f>E41+G41+I41</f>
        <v>6188</v>
      </c>
      <c r="F42" s="124"/>
      <c r="G42" s="124"/>
      <c r="H42" s="124"/>
      <c r="I42" s="124"/>
      <c r="J42" s="123"/>
    </row>
  </sheetData>
  <mergeCells count="12">
    <mergeCell ref="L4:N5"/>
    <mergeCell ref="E5:F5"/>
    <mergeCell ref="G5:H5"/>
    <mergeCell ref="I5:J5"/>
    <mergeCell ref="A7:A9"/>
    <mergeCell ref="A22:A24"/>
    <mergeCell ref="A35:A36"/>
    <mergeCell ref="A1:I1"/>
    <mergeCell ref="A4:A6"/>
    <mergeCell ref="B4:B6"/>
    <mergeCell ref="C4:D5"/>
    <mergeCell ref="E4:J4"/>
  </mergeCells>
  <pageMargins left="0.23622047244094491" right="0.23622047244094491" top="0.74803149606299213" bottom="0.74803149606299213" header="0.31496062992125984" footer="0.31496062992125984"/>
  <pageSetup paperSize="9" scale="7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23</vt:i4>
      </vt:variant>
    </vt:vector>
  </HeadingPairs>
  <TitlesOfParts>
    <vt:vector size="38" baseType="lpstr">
      <vt:lpstr>СВОД  КС</vt:lpstr>
      <vt:lpstr>СВОД ДС</vt:lpstr>
      <vt:lpstr>СВОД АПП</vt:lpstr>
      <vt:lpstr>СВОД Проф</vt:lpstr>
      <vt:lpstr>ОКД КС </vt:lpstr>
      <vt:lpstr>Кинешма КС</vt:lpstr>
      <vt:lpstr>Светадар КС</vt:lpstr>
      <vt:lpstr>ОКБ ДС</vt:lpstr>
      <vt:lpstr>Кинешма ДС</vt:lpstr>
      <vt:lpstr>Светадар ДС</vt:lpstr>
      <vt:lpstr>ООО Европа ДС</vt:lpstr>
      <vt:lpstr>Кинешма АПП</vt:lpstr>
      <vt:lpstr>Светадар АПП</vt:lpstr>
      <vt:lpstr>Кинешма Проф</vt:lpstr>
      <vt:lpstr>Светадар Проф</vt:lpstr>
      <vt:lpstr>'Кинешма АПП'!Заголовки_для_печати</vt:lpstr>
      <vt:lpstr>'Кинешма ДС'!Заголовки_для_печати</vt:lpstr>
      <vt:lpstr>'Кинешма Проф'!Заголовки_для_печати</vt:lpstr>
      <vt:lpstr>'ОКБ ДС'!Заголовки_для_печати</vt:lpstr>
      <vt:lpstr>'ООО Европа ДС'!Заголовки_для_печати</vt:lpstr>
      <vt:lpstr>'Светадар АПП'!Заголовки_для_печати</vt:lpstr>
      <vt:lpstr>'Светадар ДС'!Заголовки_для_печати</vt:lpstr>
      <vt:lpstr>'Светадар Проф'!Заголовки_для_печати</vt:lpstr>
      <vt:lpstr>'СВОД АПП'!Заголовки_для_печати</vt:lpstr>
      <vt:lpstr>'СВОД ДС'!Заголовки_для_печати</vt:lpstr>
      <vt:lpstr>'СВОД Проф'!Заголовки_для_печати</vt:lpstr>
      <vt:lpstr>'Кинешма АПП'!Область_печати</vt:lpstr>
      <vt:lpstr>'Кинешма ДС'!Область_печати</vt:lpstr>
      <vt:lpstr>'Кинешма КС'!Область_печати</vt:lpstr>
      <vt:lpstr>'ОКБ ДС'!Область_печати</vt:lpstr>
      <vt:lpstr>'ОКД КС '!Область_печати</vt:lpstr>
      <vt:lpstr>'ООО Европа ДС'!Область_печати</vt:lpstr>
      <vt:lpstr>'Светадар АПП'!Область_печати</vt:lpstr>
      <vt:lpstr>'Светадар ДС'!Область_печати</vt:lpstr>
      <vt:lpstr>'Светадар КС'!Область_печати</vt:lpstr>
      <vt:lpstr>'СВОД  КС'!Область_печати</vt:lpstr>
      <vt:lpstr>'СВОД АПП'!Область_печати</vt:lpstr>
      <vt:lpstr>'СВОД ДС'!Область_печати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Петрова Виктория Викторовна</cp:lastModifiedBy>
  <cp:lastPrinted>2022-04-04T10:42:56Z</cp:lastPrinted>
  <dcterms:created xsi:type="dcterms:W3CDTF">2022-04-04T09:25:36Z</dcterms:created>
  <dcterms:modified xsi:type="dcterms:W3CDTF">2022-04-04T10:43:03Z</dcterms:modified>
</cp:coreProperties>
</file>