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755" windowHeight="5595"/>
  </bookViews>
  <sheets>
    <sheet name="Лист1" sheetId="3" r:id="rId1"/>
  </sheets>
  <definedNames>
    <definedName name="_xlnm._FilterDatabase" localSheetId="0" hidden="1">Лист1!$A$3:$O$282</definedName>
    <definedName name="_xlnm.Print_Area" localSheetId="0">Лист1!$A$1:$O$282</definedName>
  </definedNames>
  <calcPr calcId="162913"/>
  <fileRecoveryPr autoRecover="0"/>
</workbook>
</file>

<file path=xl/calcChain.xml><?xml version="1.0" encoding="utf-8"?>
<calcChain xmlns="http://schemas.openxmlformats.org/spreadsheetml/2006/main">
  <c r="G230" i="3" l="1"/>
  <c r="H230" i="3"/>
  <c r="I230" i="3"/>
  <c r="J230" i="3" s="1"/>
  <c r="G202" i="3"/>
  <c r="H202" i="3"/>
  <c r="I202" i="3"/>
  <c r="J202" i="3" s="1"/>
  <c r="G195" i="3"/>
  <c r="H195" i="3"/>
  <c r="I195" i="3"/>
  <c r="J195" i="3" s="1"/>
  <c r="G170" i="3"/>
  <c r="H170" i="3"/>
  <c r="I170" i="3"/>
  <c r="J170" i="3" s="1"/>
  <c r="G213" i="3"/>
  <c r="H213" i="3"/>
  <c r="I213" i="3"/>
  <c r="J213" i="3" s="1"/>
  <c r="G35" i="3"/>
  <c r="H35" i="3"/>
  <c r="I35" i="3"/>
  <c r="J35" i="3" s="1"/>
  <c r="G279" i="3"/>
  <c r="H279" i="3"/>
  <c r="I279" i="3"/>
  <c r="J279" i="3" s="1"/>
  <c r="G191" i="3"/>
  <c r="H191" i="3"/>
  <c r="I191" i="3"/>
  <c r="J191" i="3" s="1"/>
  <c r="G59" i="3"/>
  <c r="H59" i="3"/>
  <c r="I59" i="3"/>
  <c r="J59" i="3" s="1"/>
  <c r="G245" i="3"/>
  <c r="H245" i="3"/>
  <c r="I245" i="3"/>
  <c r="J245" i="3" s="1"/>
  <c r="G282" i="3"/>
  <c r="H282" i="3"/>
  <c r="I282" i="3"/>
  <c r="J282" i="3" s="1"/>
  <c r="G110" i="3"/>
  <c r="H110" i="3"/>
  <c r="I110" i="3"/>
  <c r="J110" i="3" s="1"/>
  <c r="G174" i="3"/>
  <c r="H174" i="3"/>
  <c r="I174" i="3"/>
  <c r="J174" i="3" s="1"/>
  <c r="G36" i="3"/>
  <c r="H36" i="3"/>
  <c r="I36" i="3"/>
  <c r="J36" i="3" s="1"/>
  <c r="G53" i="3"/>
  <c r="H53" i="3"/>
  <c r="I53" i="3"/>
  <c r="J53" i="3" s="1"/>
  <c r="G65" i="3"/>
  <c r="H65" i="3"/>
  <c r="I65" i="3"/>
  <c r="J65" i="3" s="1"/>
  <c r="G165" i="3"/>
  <c r="H165" i="3"/>
  <c r="I165" i="3"/>
  <c r="J165" i="3" s="1"/>
  <c r="G131" i="3"/>
  <c r="H131" i="3"/>
  <c r="I131" i="3"/>
  <c r="J131" i="3" s="1"/>
  <c r="G214" i="3"/>
  <c r="H214" i="3"/>
  <c r="I214" i="3"/>
  <c r="J214" i="3" s="1"/>
  <c r="G66" i="3"/>
  <c r="H66" i="3"/>
  <c r="I66" i="3"/>
  <c r="J66" i="3" s="1"/>
  <c r="G93" i="3"/>
  <c r="H93" i="3"/>
  <c r="I93" i="3"/>
  <c r="J93" i="3" s="1"/>
  <c r="G166" i="3"/>
  <c r="H166" i="3"/>
  <c r="I166" i="3"/>
  <c r="J166" i="3" s="1"/>
  <c r="G132" i="3"/>
  <c r="H132" i="3"/>
  <c r="I132" i="3"/>
  <c r="J132" i="3" s="1"/>
  <c r="G54" i="3"/>
  <c r="H54" i="3"/>
  <c r="I54" i="3"/>
  <c r="J54" i="3" s="1"/>
  <c r="G215" i="3"/>
  <c r="H215" i="3"/>
  <c r="I215" i="3"/>
  <c r="J215" i="3" s="1"/>
  <c r="G47" i="3"/>
  <c r="H47" i="3"/>
  <c r="I47" i="3"/>
  <c r="J47" i="3" s="1"/>
  <c r="G21" i="3"/>
  <c r="H21" i="3"/>
  <c r="I21" i="3"/>
  <c r="J21" i="3" s="1"/>
  <c r="G22" i="3"/>
  <c r="H22" i="3"/>
  <c r="I22" i="3"/>
  <c r="J22" i="3" s="1"/>
  <c r="G23" i="3"/>
  <c r="H23" i="3"/>
  <c r="I23" i="3"/>
  <c r="J23" i="3" s="1"/>
  <c r="G24" i="3"/>
  <c r="H24" i="3"/>
  <c r="I24" i="3"/>
  <c r="J24" i="3" s="1"/>
  <c r="G160" i="3"/>
  <c r="H160" i="3"/>
  <c r="I160" i="3"/>
  <c r="J160" i="3" s="1"/>
  <c r="G178" i="3"/>
  <c r="H178" i="3"/>
  <c r="I178" i="3"/>
  <c r="J178" i="3" s="1"/>
  <c r="G196" i="3"/>
  <c r="H196" i="3"/>
  <c r="I196" i="3"/>
  <c r="J196" i="3" s="1"/>
  <c r="G161" i="3"/>
  <c r="H161" i="3"/>
  <c r="I161" i="3"/>
  <c r="J161" i="3" s="1"/>
  <c r="G172" i="3"/>
  <c r="H172" i="3"/>
  <c r="I172" i="3"/>
  <c r="J172" i="3" s="1"/>
  <c r="G4" i="3"/>
  <c r="H4" i="3"/>
  <c r="I4" i="3"/>
  <c r="J4" i="3" s="1"/>
  <c r="G216" i="3"/>
  <c r="H216" i="3"/>
  <c r="I216" i="3"/>
  <c r="J216" i="3" s="1"/>
  <c r="G55" i="3"/>
  <c r="H55" i="3"/>
  <c r="I55" i="3"/>
  <c r="J55" i="3" s="1"/>
  <c r="G246" i="3"/>
  <c r="H246" i="3"/>
  <c r="I246" i="3"/>
  <c r="J246" i="3" s="1"/>
  <c r="G247" i="3"/>
  <c r="H247" i="3"/>
  <c r="I247" i="3"/>
  <c r="J247" i="3" s="1"/>
  <c r="G111" i="3"/>
  <c r="H111" i="3"/>
  <c r="I111" i="3"/>
  <c r="J111" i="3" s="1"/>
  <c r="G25" i="3"/>
  <c r="H25" i="3"/>
  <c r="I25" i="3"/>
  <c r="J25" i="3" s="1"/>
  <c r="G26" i="3"/>
  <c r="H26" i="3"/>
  <c r="I26" i="3"/>
  <c r="J26" i="3" s="1"/>
  <c r="G175" i="3"/>
  <c r="H175" i="3"/>
  <c r="I175" i="3"/>
  <c r="J175" i="3" s="1"/>
  <c r="G112" i="3"/>
  <c r="H112" i="3"/>
  <c r="I112" i="3"/>
  <c r="J112" i="3" s="1"/>
  <c r="G280" i="3"/>
  <c r="H280" i="3"/>
  <c r="I280" i="3"/>
  <c r="J280" i="3" s="1"/>
  <c r="G173" i="3"/>
  <c r="H173" i="3"/>
  <c r="I173" i="3"/>
  <c r="J173" i="3" s="1"/>
  <c r="G217" i="3"/>
  <c r="H217" i="3"/>
  <c r="I217" i="3"/>
  <c r="J217" i="3" s="1"/>
  <c r="G80" i="3"/>
  <c r="H80" i="3"/>
  <c r="I80" i="3"/>
  <c r="J80" i="3" s="1"/>
  <c r="G113" i="3"/>
  <c r="H113" i="3"/>
  <c r="I113" i="3"/>
  <c r="J113" i="3" s="1"/>
  <c r="G176" i="3"/>
  <c r="H176" i="3"/>
  <c r="I176" i="3"/>
  <c r="J176" i="3" s="1"/>
  <c r="G248" i="3"/>
  <c r="H248" i="3"/>
  <c r="I248" i="3"/>
  <c r="J248" i="3" s="1"/>
  <c r="G260" i="3"/>
  <c r="H260" i="3"/>
  <c r="I260" i="3"/>
  <c r="J260" i="3" s="1"/>
  <c r="G218" i="3"/>
  <c r="H218" i="3"/>
  <c r="I218" i="3"/>
  <c r="J218" i="3" s="1"/>
  <c r="G46" i="3"/>
  <c r="H46" i="3"/>
  <c r="I46" i="3"/>
  <c r="J46" i="3" s="1"/>
  <c r="G219" i="3"/>
  <c r="H219" i="3"/>
  <c r="I219" i="3"/>
  <c r="J219" i="3" s="1"/>
  <c r="G167" i="3"/>
  <c r="H167" i="3"/>
  <c r="I167" i="3"/>
  <c r="J167" i="3" s="1"/>
  <c r="G261" i="3"/>
  <c r="H261" i="3"/>
  <c r="I261" i="3"/>
  <c r="J261" i="3" s="1"/>
  <c r="G249" i="3"/>
  <c r="H249" i="3"/>
  <c r="I249" i="3"/>
  <c r="J249" i="3" s="1"/>
  <c r="G168" i="3"/>
  <c r="H168" i="3"/>
  <c r="I168" i="3"/>
  <c r="J168" i="3" s="1"/>
  <c r="G238" i="3"/>
  <c r="H238" i="3"/>
  <c r="I238" i="3"/>
  <c r="J238" i="3" s="1"/>
  <c r="G117" i="3"/>
  <c r="H117" i="3"/>
  <c r="I117" i="3"/>
  <c r="J117" i="3" s="1"/>
  <c r="G118" i="3"/>
  <c r="H118" i="3"/>
  <c r="I118" i="3"/>
  <c r="J118" i="3" s="1"/>
  <c r="G262" i="3"/>
  <c r="H262" i="3"/>
  <c r="I262" i="3"/>
  <c r="J262" i="3" s="1"/>
  <c r="G250" i="3"/>
  <c r="H250" i="3"/>
  <c r="I250" i="3"/>
  <c r="J250" i="3" s="1"/>
  <c r="G135" i="3"/>
  <c r="H135" i="3"/>
  <c r="I135" i="3"/>
  <c r="J135" i="3" s="1"/>
  <c r="G193" i="3"/>
  <c r="H193" i="3"/>
  <c r="I193" i="3"/>
  <c r="J193" i="3" s="1"/>
  <c r="G128" i="3"/>
  <c r="H128" i="3"/>
  <c r="I128" i="3"/>
  <c r="J128" i="3" s="1"/>
  <c r="G61" i="3"/>
  <c r="H61" i="3"/>
  <c r="I61" i="3"/>
  <c r="J61" i="3" s="1"/>
  <c r="G81" i="3"/>
  <c r="H81" i="3"/>
  <c r="I81" i="3"/>
  <c r="J81" i="3" s="1"/>
  <c r="G197" i="3"/>
  <c r="H197" i="3"/>
  <c r="I197" i="3"/>
  <c r="J197" i="3" s="1"/>
  <c r="G198" i="3"/>
  <c r="H198" i="3"/>
  <c r="I198" i="3"/>
  <c r="J198" i="3" s="1"/>
  <c r="G82" i="3"/>
  <c r="H82" i="3"/>
  <c r="I82" i="3"/>
  <c r="J82" i="3" s="1"/>
  <c r="G258" i="3"/>
  <c r="H258" i="3"/>
  <c r="I258" i="3"/>
  <c r="J258" i="3" s="1"/>
  <c r="G259" i="3"/>
  <c r="H259" i="3"/>
  <c r="I259" i="3"/>
  <c r="J259" i="3" s="1"/>
  <c r="I177" i="3"/>
  <c r="J177" i="3"/>
  <c r="H177" i="3"/>
  <c r="G177" i="3"/>
  <c r="G101" i="3"/>
  <c r="H101" i="3"/>
  <c r="I101" i="3"/>
  <c r="J101" i="3" s="1"/>
  <c r="G84" i="3"/>
  <c r="H84" i="3"/>
  <c r="I84" i="3"/>
  <c r="J84" i="3" s="1"/>
  <c r="G192" i="3"/>
  <c r="H192" i="3"/>
  <c r="I192" i="3"/>
  <c r="J192" i="3" s="1"/>
  <c r="G125" i="3"/>
  <c r="H125" i="3"/>
  <c r="I125" i="3"/>
  <c r="J125" i="3" s="1"/>
  <c r="G149" i="3"/>
  <c r="H149" i="3"/>
  <c r="I149" i="3"/>
  <c r="J149" i="3" s="1"/>
  <c r="G77" i="3"/>
  <c r="H77" i="3"/>
  <c r="I77" i="3"/>
  <c r="J77" i="3" s="1"/>
  <c r="G78" i="3"/>
  <c r="H78" i="3"/>
  <c r="I78" i="3"/>
  <c r="J78" i="3" s="1"/>
  <c r="G273" i="3"/>
  <c r="H273" i="3"/>
  <c r="I273" i="3"/>
  <c r="J273" i="3" s="1"/>
  <c r="G102" i="3"/>
  <c r="H102" i="3"/>
  <c r="I102" i="3"/>
  <c r="J102" i="3" s="1"/>
  <c r="G40" i="3"/>
  <c r="H40" i="3"/>
  <c r="I40" i="3"/>
  <c r="J40" i="3" s="1"/>
  <c r="G136" i="3"/>
  <c r="H136" i="3"/>
  <c r="I136" i="3"/>
  <c r="J136" i="3"/>
  <c r="G274" i="3"/>
  <c r="H274" i="3"/>
  <c r="I274" i="3"/>
  <c r="J274" i="3"/>
  <c r="G275" i="3"/>
  <c r="H275" i="3"/>
  <c r="I275" i="3"/>
  <c r="J275" i="3"/>
  <c r="G232" i="3"/>
  <c r="H232" i="3"/>
  <c r="I232" i="3"/>
  <c r="J232" i="3"/>
  <c r="G252" i="3"/>
  <c r="H252" i="3"/>
  <c r="I252" i="3"/>
  <c r="J252" i="3"/>
  <c r="G253" i="3"/>
  <c r="H253" i="3"/>
  <c r="I253" i="3"/>
  <c r="J253" i="3"/>
  <c r="G190" i="3"/>
  <c r="H190" i="3"/>
  <c r="I190" i="3"/>
  <c r="J190" i="3"/>
  <c r="G133" i="3"/>
  <c r="H133" i="3"/>
  <c r="I133" i="3"/>
  <c r="J133" i="3"/>
  <c r="G72" i="3"/>
  <c r="H72" i="3"/>
  <c r="I72" i="3"/>
  <c r="J72" i="3"/>
  <c r="G28" i="3"/>
  <c r="H28" i="3"/>
  <c r="I28" i="3"/>
  <c r="J28" i="3"/>
  <c r="G276" i="3"/>
  <c r="H276" i="3"/>
  <c r="I276" i="3"/>
  <c r="J276" i="3"/>
  <c r="G184" i="3"/>
  <c r="H184" i="3"/>
  <c r="I184" i="3"/>
  <c r="J184" i="3"/>
  <c r="G85" i="3"/>
  <c r="H85" i="3"/>
  <c r="I85" i="3"/>
  <c r="J85" i="3"/>
  <c r="G43" i="3"/>
  <c r="H43" i="3"/>
  <c r="I43" i="3"/>
  <c r="J43" i="3"/>
  <c r="G185" i="3"/>
  <c r="H185" i="3"/>
  <c r="I185" i="3"/>
  <c r="J185" i="3"/>
  <c r="G186" i="3"/>
  <c r="H186" i="3"/>
  <c r="I186" i="3"/>
  <c r="J186" i="3"/>
  <c r="G162" i="3"/>
  <c r="H162" i="3"/>
  <c r="I162" i="3"/>
  <c r="J162" i="3"/>
  <c r="G5" i="3"/>
  <c r="H5" i="3"/>
  <c r="I5" i="3"/>
  <c r="J5" i="3"/>
  <c r="G103" i="3"/>
  <c r="H103" i="3"/>
  <c r="I103" i="3"/>
  <c r="J103" i="3"/>
  <c r="G189" i="3"/>
  <c r="H189" i="3"/>
  <c r="I189" i="3"/>
  <c r="J189" i="3"/>
  <c r="G225" i="3"/>
  <c r="H225" i="3"/>
  <c r="I225" i="3"/>
  <c r="J225" i="3"/>
  <c r="G226" i="3"/>
  <c r="H226" i="3"/>
  <c r="I226" i="3"/>
  <c r="J226" i="3"/>
  <c r="G12" i="3"/>
  <c r="H12" i="3"/>
  <c r="I12" i="3"/>
  <c r="J12" i="3"/>
  <c r="G13" i="3"/>
  <c r="H13" i="3"/>
  <c r="I13" i="3"/>
  <c r="J13" i="3"/>
  <c r="G138" i="3"/>
  <c r="H138" i="3"/>
  <c r="I138" i="3"/>
  <c r="J138" i="3"/>
  <c r="G48" i="3"/>
  <c r="H48" i="3"/>
  <c r="I48" i="3"/>
  <c r="J48" i="3"/>
  <c r="G63" i="3"/>
  <c r="H63" i="3"/>
  <c r="I63" i="3"/>
  <c r="J63" i="3"/>
  <c r="G163" i="3"/>
  <c r="H163" i="3"/>
  <c r="I163" i="3"/>
  <c r="J163" i="3"/>
  <c r="G129" i="3"/>
  <c r="H129" i="3"/>
  <c r="I129" i="3"/>
  <c r="J129" i="3"/>
  <c r="G50" i="3"/>
  <c r="H50" i="3"/>
  <c r="I50" i="3"/>
  <c r="J50" i="3"/>
  <c r="G16" i="3"/>
  <c r="H16" i="3"/>
  <c r="I16" i="3"/>
  <c r="J16" i="3"/>
  <c r="G6" i="3"/>
  <c r="H6" i="3"/>
  <c r="I6" i="3"/>
  <c r="J6" i="3"/>
  <c r="G14" i="3"/>
  <c r="H14" i="3"/>
  <c r="I14" i="3"/>
  <c r="J14" i="3"/>
  <c r="G64" i="3"/>
  <c r="H64" i="3"/>
  <c r="I64" i="3"/>
  <c r="J64" i="3"/>
  <c r="G92" i="3"/>
  <c r="H92" i="3"/>
  <c r="I92" i="3"/>
  <c r="J92" i="3"/>
  <c r="G164" i="3"/>
  <c r="H164" i="3"/>
  <c r="I164" i="3"/>
  <c r="J164" i="3"/>
  <c r="G130" i="3"/>
  <c r="H130" i="3"/>
  <c r="I130" i="3"/>
  <c r="J130" i="3"/>
  <c r="G51" i="3"/>
  <c r="H51" i="3"/>
  <c r="I51" i="3"/>
  <c r="J51" i="3"/>
  <c r="G233" i="3"/>
  <c r="H233" i="3"/>
  <c r="I233" i="3"/>
  <c r="J233" i="3"/>
  <c r="G234" i="3"/>
  <c r="H234" i="3"/>
  <c r="I234" i="3"/>
  <c r="J234" i="3"/>
  <c r="G158" i="3"/>
  <c r="H158" i="3"/>
  <c r="I158" i="3"/>
  <c r="J158" i="3"/>
  <c r="G49" i="3"/>
  <c r="H49" i="3"/>
  <c r="I49" i="3"/>
  <c r="J49" i="3"/>
  <c r="G86" i="3"/>
  <c r="H86" i="3"/>
  <c r="I86" i="3"/>
  <c r="J86" i="3"/>
  <c r="G159" i="3"/>
  <c r="H159" i="3"/>
  <c r="I159" i="3"/>
  <c r="J159" i="3"/>
  <c r="G210" i="3"/>
  <c r="H210" i="3"/>
  <c r="I210" i="3"/>
  <c r="J210" i="3"/>
  <c r="G7" i="3"/>
  <c r="H7" i="3"/>
  <c r="I7" i="3"/>
  <c r="J7" i="3"/>
  <c r="G52" i="3"/>
  <c r="H52" i="3"/>
  <c r="I52" i="3"/>
  <c r="J52" i="3"/>
  <c r="G41" i="3"/>
  <c r="H41" i="3"/>
  <c r="I41" i="3"/>
  <c r="J41" i="3"/>
  <c r="G91" i="3"/>
  <c r="H91" i="3"/>
  <c r="I91" i="3"/>
  <c r="J91" i="3"/>
  <c r="G8" i="3"/>
  <c r="H8" i="3"/>
  <c r="I8" i="3"/>
  <c r="J8" i="3"/>
  <c r="G199" i="3"/>
  <c r="H199" i="3"/>
  <c r="I199" i="3"/>
  <c r="J199" i="3"/>
  <c r="G200" i="3"/>
  <c r="H200" i="3"/>
  <c r="I200" i="3"/>
  <c r="J200" i="3"/>
  <c r="G254" i="3"/>
  <c r="H254" i="3"/>
  <c r="I254" i="3"/>
  <c r="J254" i="3"/>
  <c r="G227" i="3"/>
  <c r="H227" i="3"/>
  <c r="I227" i="3"/>
  <c r="J227" i="3"/>
  <c r="G104" i="3"/>
  <c r="H104" i="3"/>
  <c r="I104" i="3"/>
  <c r="J104" i="3"/>
  <c r="G105" i="3"/>
  <c r="H105" i="3"/>
  <c r="I105" i="3"/>
  <c r="J105" i="3"/>
  <c r="G139" i="3"/>
  <c r="H139" i="3"/>
  <c r="I139" i="3"/>
  <c r="J139" i="3"/>
  <c r="G44" i="3"/>
  <c r="H44" i="3"/>
  <c r="I44" i="3"/>
  <c r="J44" i="3"/>
  <c r="G114" i="3"/>
  <c r="H114" i="3"/>
  <c r="I114" i="3"/>
  <c r="J114" i="3"/>
  <c r="G15" i="3"/>
  <c r="H15" i="3"/>
  <c r="I15" i="3"/>
  <c r="J15" i="3"/>
  <c r="G134" i="3"/>
  <c r="H134" i="3"/>
  <c r="I134" i="3"/>
  <c r="J134" i="3"/>
  <c r="G56" i="3"/>
  <c r="H56" i="3"/>
  <c r="I56" i="3"/>
  <c r="J56" i="3"/>
  <c r="G235" i="3"/>
  <c r="H235" i="3"/>
  <c r="I235" i="3"/>
  <c r="J235" i="3"/>
  <c r="G239" i="3"/>
  <c r="H239" i="3"/>
  <c r="I239" i="3"/>
  <c r="J239" i="3"/>
  <c r="G240" i="3"/>
  <c r="H240" i="3"/>
  <c r="I240" i="3"/>
  <c r="J240" i="3"/>
  <c r="G241" i="3"/>
  <c r="H241" i="3"/>
  <c r="I241" i="3"/>
  <c r="J241" i="3"/>
  <c r="G9" i="3"/>
  <c r="H9" i="3"/>
  <c r="I9" i="3"/>
  <c r="J9" i="3"/>
  <c r="G115" i="3"/>
  <c r="H115" i="3"/>
  <c r="I115" i="3"/>
  <c r="J115" i="3"/>
  <c r="G116" i="3"/>
  <c r="H116" i="3"/>
  <c r="I116" i="3"/>
  <c r="J116" i="3"/>
  <c r="G255" i="3"/>
  <c r="H255" i="3"/>
  <c r="I255" i="3"/>
  <c r="J255" i="3"/>
  <c r="G108" i="3"/>
  <c r="H108" i="3"/>
  <c r="I108" i="3"/>
  <c r="J108" i="3"/>
  <c r="G106" i="3"/>
  <c r="H106" i="3"/>
  <c r="I106" i="3"/>
  <c r="J106" i="3"/>
  <c r="G206" i="3"/>
  <c r="H206" i="3"/>
  <c r="I206" i="3"/>
  <c r="J206" i="3"/>
  <c r="G146" i="3"/>
  <c r="H146" i="3"/>
  <c r="I146" i="3"/>
  <c r="J146" i="3"/>
  <c r="G231" i="3"/>
  <c r="H231" i="3"/>
  <c r="I231" i="3"/>
  <c r="J231" i="3"/>
  <c r="G140" i="3"/>
  <c r="H140" i="3"/>
  <c r="I140" i="3"/>
  <c r="J140" i="3"/>
  <c r="G42" i="3"/>
  <c r="H42" i="3"/>
  <c r="I42" i="3"/>
  <c r="J42" i="3"/>
  <c r="G57" i="3"/>
  <c r="H57" i="3"/>
  <c r="I57" i="3"/>
  <c r="J57" i="3"/>
  <c r="G31" i="3"/>
  <c r="H31" i="3"/>
  <c r="I31" i="3"/>
  <c r="J31" i="3"/>
  <c r="G171" i="3"/>
  <c r="H171" i="3"/>
  <c r="I171" i="3"/>
  <c r="J171" i="3"/>
  <c r="G137" i="3"/>
  <c r="H137" i="3"/>
  <c r="I137" i="3"/>
  <c r="J137" i="3"/>
  <c r="G237" i="3"/>
  <c r="H237" i="3"/>
  <c r="I237" i="3"/>
  <c r="J237" i="3"/>
  <c r="G107" i="3"/>
  <c r="H107" i="3"/>
  <c r="I107" i="3"/>
  <c r="J107" i="3"/>
  <c r="G141" i="3"/>
  <c r="H141" i="3"/>
  <c r="I141" i="3"/>
  <c r="J141" i="3"/>
  <c r="G228" i="3"/>
  <c r="H228" i="3"/>
  <c r="I228" i="3"/>
  <c r="J228" i="3"/>
  <c r="G201" i="3"/>
  <c r="H201" i="3"/>
  <c r="I201" i="3"/>
  <c r="J201" i="3"/>
  <c r="G142" i="3"/>
  <c r="H142" i="3"/>
  <c r="I142" i="3"/>
  <c r="J142" i="3"/>
  <c r="G147" i="3"/>
  <c r="H147" i="3"/>
  <c r="I147" i="3"/>
  <c r="J147" i="3"/>
  <c r="G169" i="3"/>
  <c r="H169" i="3"/>
  <c r="I169" i="3"/>
  <c r="J169" i="3"/>
  <c r="G242" i="3"/>
  <c r="H242" i="3"/>
  <c r="I242" i="3"/>
  <c r="J242" i="3"/>
  <c r="G32" i="3"/>
  <c r="H32" i="3"/>
  <c r="I32" i="3"/>
  <c r="J32" i="3"/>
  <c r="G243" i="3"/>
  <c r="H243" i="3"/>
  <c r="I243" i="3"/>
  <c r="J243" i="3"/>
  <c r="G244" i="3"/>
  <c r="H244" i="3"/>
  <c r="I244" i="3"/>
  <c r="J244" i="3"/>
  <c r="G194" i="3"/>
  <c r="H194" i="3"/>
  <c r="I194" i="3"/>
  <c r="J194" i="3"/>
  <c r="G256" i="3"/>
  <c r="H256" i="3"/>
  <c r="I256" i="3"/>
  <c r="J256" i="3"/>
  <c r="G257" i="3"/>
  <c r="H257" i="3"/>
  <c r="I257" i="3"/>
  <c r="J257" i="3"/>
  <c r="G277" i="3"/>
  <c r="H277" i="3"/>
  <c r="I277" i="3"/>
  <c r="J277" i="3"/>
  <c r="G278" i="3"/>
  <c r="H278" i="3"/>
  <c r="I278" i="3"/>
  <c r="J278" i="3"/>
  <c r="G211" i="3"/>
  <c r="H211" i="3"/>
  <c r="I211" i="3"/>
  <c r="J211" i="3"/>
  <c r="G67" i="3"/>
  <c r="H67" i="3"/>
  <c r="I67" i="3"/>
  <c r="J67" i="3"/>
  <c r="G58" i="3"/>
  <c r="H58" i="3"/>
  <c r="I58" i="3"/>
  <c r="J58" i="3"/>
  <c r="G229" i="3"/>
  <c r="H229" i="3"/>
  <c r="I229" i="3"/>
  <c r="J229" i="3"/>
  <c r="G148" i="3"/>
  <c r="H148" i="3"/>
  <c r="I148" i="3"/>
  <c r="J148" i="3"/>
  <c r="G143" i="3"/>
  <c r="H143" i="3"/>
  <c r="I143" i="3"/>
  <c r="J143" i="3"/>
  <c r="G281" i="3"/>
  <c r="H281" i="3"/>
  <c r="I281" i="3"/>
  <c r="J281" i="3"/>
  <c r="G45" i="3"/>
  <c r="H45" i="3"/>
  <c r="I45" i="3"/>
  <c r="J45" i="3"/>
  <c r="G126" i="3"/>
  <c r="H126" i="3"/>
  <c r="I126" i="3"/>
  <c r="J126" i="3"/>
  <c r="G127" i="3"/>
  <c r="H127" i="3"/>
  <c r="I127" i="3"/>
  <c r="J127" i="3"/>
  <c r="G33" i="3"/>
  <c r="H33" i="3"/>
  <c r="I33" i="3"/>
  <c r="J33" i="3"/>
  <c r="G34" i="3"/>
  <c r="H34" i="3"/>
  <c r="I34" i="3"/>
  <c r="J34" i="3"/>
  <c r="G60" i="3"/>
  <c r="H60" i="3"/>
  <c r="I60" i="3"/>
  <c r="J60" i="3"/>
  <c r="G212" i="3"/>
  <c r="H212" i="3"/>
  <c r="I212" i="3"/>
  <c r="J212" i="3"/>
  <c r="G109" i="3"/>
  <c r="H109" i="3"/>
  <c r="I109" i="3"/>
  <c r="J109" i="3"/>
  <c r="I11" i="3"/>
  <c r="J11" i="3"/>
  <c r="H11" i="3"/>
  <c r="G11" i="3"/>
  <c r="G207" i="3"/>
  <c r="H207" i="3"/>
  <c r="I207" i="3"/>
  <c r="J207" i="3"/>
  <c r="G179" i="3"/>
  <c r="H179" i="3"/>
  <c r="I179" i="3"/>
  <c r="J179" i="3"/>
  <c r="G180" i="3"/>
  <c r="H180" i="3"/>
  <c r="I180" i="3"/>
  <c r="J180" i="3"/>
  <c r="G37" i="3"/>
  <c r="H37" i="3"/>
  <c r="I37" i="3"/>
  <c r="J37" i="3"/>
  <c r="G38" i="3"/>
  <c r="H38" i="3"/>
  <c r="I38" i="3"/>
  <c r="J38" i="3"/>
  <c r="G39" i="3"/>
  <c r="H39" i="3"/>
  <c r="I39" i="3"/>
  <c r="J39" i="3"/>
  <c r="G208" i="3"/>
  <c r="H208" i="3"/>
  <c r="I208" i="3"/>
  <c r="J208" i="3"/>
  <c r="G17" i="3"/>
  <c r="H17" i="3"/>
  <c r="I17" i="3"/>
  <c r="J17" i="3"/>
  <c r="G18" i="3"/>
  <c r="H18" i="3"/>
  <c r="I18" i="3"/>
  <c r="J18" i="3"/>
  <c r="G94" i="3"/>
  <c r="H94" i="3"/>
  <c r="I94" i="3"/>
  <c r="J94" i="3"/>
  <c r="G95" i="3"/>
  <c r="H95" i="3"/>
  <c r="I95" i="3"/>
  <c r="J95" i="3"/>
  <c r="G96" i="3"/>
  <c r="H96" i="3"/>
  <c r="I96" i="3"/>
  <c r="J96" i="3"/>
  <c r="G203" i="3"/>
  <c r="H203" i="3"/>
  <c r="I203" i="3"/>
  <c r="J203" i="3"/>
  <c r="G19" i="3"/>
  <c r="H19" i="3"/>
  <c r="I19" i="3"/>
  <c r="J19" i="3"/>
  <c r="G20" i="3"/>
  <c r="H20" i="3"/>
  <c r="I20" i="3"/>
  <c r="J20" i="3"/>
  <c r="G73" i="3"/>
  <c r="H73" i="3"/>
  <c r="I73" i="3"/>
  <c r="J73" i="3"/>
  <c r="G74" i="3"/>
  <c r="H74" i="3"/>
  <c r="I74" i="3"/>
  <c r="J74" i="3"/>
  <c r="G144" i="3"/>
  <c r="H144" i="3"/>
  <c r="I144" i="3"/>
  <c r="J144" i="3"/>
  <c r="G97" i="3"/>
  <c r="H97" i="3"/>
  <c r="I97" i="3"/>
  <c r="J97" i="3"/>
  <c r="G263" i="3"/>
  <c r="H263" i="3"/>
  <c r="I263" i="3"/>
  <c r="J263" i="3"/>
  <c r="G264" i="3"/>
  <c r="H264" i="3"/>
  <c r="I264" i="3"/>
  <c r="J264" i="3"/>
  <c r="G265" i="3"/>
  <c r="H265" i="3"/>
  <c r="I265" i="3"/>
  <c r="J265" i="3"/>
  <c r="G266" i="3"/>
  <c r="H266" i="3"/>
  <c r="I266" i="3"/>
  <c r="J266" i="3"/>
  <c r="G267" i="3"/>
  <c r="H267" i="3"/>
  <c r="I267" i="3"/>
  <c r="J267" i="3"/>
  <c r="G268" i="3"/>
  <c r="H268" i="3"/>
  <c r="I268" i="3"/>
  <c r="J268" i="3"/>
  <c r="G209" i="3"/>
  <c r="H209" i="3"/>
  <c r="I209" i="3"/>
  <c r="J209" i="3"/>
  <c r="G75" i="3"/>
  <c r="H75" i="3"/>
  <c r="I75" i="3"/>
  <c r="J75" i="3"/>
  <c r="G29" i="3"/>
  <c r="H29" i="3"/>
  <c r="I29" i="3"/>
  <c r="J29" i="3"/>
  <c r="G30" i="3"/>
  <c r="H30" i="3"/>
  <c r="I30" i="3"/>
  <c r="J30" i="3"/>
  <c r="G70" i="3"/>
  <c r="H70" i="3"/>
  <c r="I70" i="3"/>
  <c r="J70" i="3"/>
  <c r="G76" i="3"/>
  <c r="H76" i="3"/>
  <c r="I76" i="3"/>
  <c r="J76" i="3"/>
  <c r="G269" i="3"/>
  <c r="H269" i="3"/>
  <c r="I269" i="3"/>
  <c r="J269" i="3"/>
  <c r="G270" i="3"/>
  <c r="H270" i="3"/>
  <c r="I270" i="3"/>
  <c r="J270" i="3"/>
  <c r="G271" i="3"/>
  <c r="H271" i="3"/>
  <c r="I271" i="3"/>
  <c r="J271" i="3"/>
  <c r="G62" i="3"/>
  <c r="H62" i="3"/>
  <c r="I62" i="3"/>
  <c r="J62" i="3"/>
  <c r="G68" i="3"/>
  <c r="H68" i="3"/>
  <c r="I68" i="3"/>
  <c r="J68" i="3"/>
  <c r="G98" i="3"/>
  <c r="H98" i="3"/>
  <c r="I98" i="3"/>
  <c r="J98" i="3"/>
  <c r="G87" i="3"/>
  <c r="H87" i="3"/>
  <c r="I87" i="3"/>
  <c r="J87" i="3"/>
  <c r="G220" i="3"/>
  <c r="H220" i="3"/>
  <c r="I220" i="3"/>
  <c r="J220" i="3"/>
  <c r="G204" i="3"/>
  <c r="H204" i="3"/>
  <c r="I204" i="3"/>
  <c r="J204" i="3"/>
  <c r="G236" i="3"/>
  <c r="H236" i="3"/>
  <c r="I236" i="3"/>
  <c r="J236" i="3"/>
  <c r="G251" i="3"/>
  <c r="H251" i="3"/>
  <c r="I251" i="3"/>
  <c r="J251" i="3"/>
  <c r="G71" i="3"/>
  <c r="H71" i="3"/>
  <c r="I71" i="3"/>
  <c r="J71" i="3"/>
  <c r="G27" i="3"/>
  <c r="H27" i="3"/>
  <c r="I27" i="3"/>
  <c r="J27" i="3"/>
  <c r="G221" i="3"/>
  <c r="H221" i="3"/>
  <c r="I221" i="3"/>
  <c r="J221" i="3"/>
  <c r="G88" i="3"/>
  <c r="H88" i="3"/>
  <c r="I88" i="3"/>
  <c r="J88" i="3"/>
  <c r="G187" i="3"/>
  <c r="H187" i="3"/>
  <c r="I187" i="3"/>
  <c r="J187" i="3"/>
  <c r="G222" i="3"/>
  <c r="H222" i="3"/>
  <c r="I222" i="3"/>
  <c r="J222" i="3"/>
  <c r="G99" i="3"/>
  <c r="H99" i="3"/>
  <c r="I99" i="3"/>
  <c r="J99" i="3"/>
  <c r="G145" i="3"/>
  <c r="H145" i="3"/>
  <c r="I145" i="3"/>
  <c r="J145" i="3"/>
  <c r="G89" i="3"/>
  <c r="H89" i="3"/>
  <c r="I89" i="3"/>
  <c r="J89" i="3"/>
  <c r="G83" i="3"/>
  <c r="H83" i="3"/>
  <c r="I83" i="3"/>
  <c r="J83" i="3"/>
  <c r="G119" i="3"/>
  <c r="H119" i="3"/>
  <c r="I119" i="3"/>
  <c r="J119" i="3"/>
  <c r="G120" i="3"/>
  <c r="H120" i="3"/>
  <c r="I120" i="3"/>
  <c r="J120" i="3"/>
  <c r="G121" i="3"/>
  <c r="H121" i="3"/>
  <c r="I121" i="3"/>
  <c r="J121" i="3"/>
  <c r="G122" i="3"/>
  <c r="H122" i="3"/>
  <c r="I122" i="3"/>
  <c r="J122" i="3"/>
  <c r="G272" i="3"/>
  <c r="H272" i="3"/>
  <c r="I272" i="3"/>
  <c r="J272" i="3"/>
  <c r="G181" i="3"/>
  <c r="H181" i="3"/>
  <c r="I181" i="3"/>
  <c r="J181" i="3"/>
  <c r="G205" i="3"/>
  <c r="H205" i="3"/>
  <c r="I205" i="3"/>
  <c r="J205" i="3"/>
  <c r="G123" i="3"/>
  <c r="H123" i="3"/>
  <c r="I123" i="3"/>
  <c r="J123" i="3"/>
  <c r="G10" i="3"/>
  <c r="H10" i="3"/>
  <c r="I10" i="3"/>
  <c r="J10" i="3"/>
  <c r="G124" i="3"/>
  <c r="H124" i="3"/>
  <c r="I124" i="3"/>
  <c r="J124" i="3"/>
  <c r="G100" i="3"/>
  <c r="H100" i="3"/>
  <c r="I100" i="3"/>
  <c r="J100" i="3"/>
  <c r="G188" i="3"/>
  <c r="H188" i="3"/>
  <c r="I188" i="3"/>
  <c r="J188" i="3"/>
  <c r="G223" i="3"/>
  <c r="H223" i="3"/>
  <c r="I223" i="3"/>
  <c r="J223" i="3"/>
  <c r="G224" i="3"/>
  <c r="H224" i="3"/>
  <c r="I224" i="3"/>
  <c r="J224" i="3"/>
  <c r="G182" i="3"/>
  <c r="H182" i="3"/>
  <c r="I182" i="3"/>
  <c r="J182" i="3"/>
  <c r="G150" i="3"/>
  <c r="H150" i="3"/>
  <c r="I150" i="3"/>
  <c r="J150" i="3"/>
  <c r="G151" i="3"/>
  <c r="H151" i="3"/>
  <c r="I151" i="3"/>
  <c r="J151" i="3"/>
  <c r="G152" i="3"/>
  <c r="H152" i="3"/>
  <c r="I152" i="3"/>
  <c r="J152" i="3"/>
  <c r="G153" i="3"/>
  <c r="H153" i="3"/>
  <c r="I153" i="3"/>
  <c r="J153" i="3"/>
  <c r="G69" i="3"/>
  <c r="H69" i="3"/>
  <c r="I69" i="3"/>
  <c r="J69" i="3"/>
  <c r="G154" i="3"/>
  <c r="H154" i="3"/>
  <c r="I154" i="3"/>
  <c r="J154" i="3"/>
  <c r="G155" i="3"/>
  <c r="H155" i="3"/>
  <c r="I155" i="3"/>
  <c r="J155" i="3"/>
  <c r="G156" i="3"/>
  <c r="H156" i="3"/>
  <c r="I156" i="3"/>
  <c r="J156" i="3"/>
  <c r="G157" i="3"/>
  <c r="H157" i="3"/>
  <c r="I157" i="3"/>
  <c r="J157" i="3"/>
  <c r="G90" i="3"/>
  <c r="H90" i="3"/>
  <c r="I90" i="3"/>
  <c r="J90" i="3"/>
  <c r="G183" i="3"/>
  <c r="H183" i="3"/>
  <c r="I183" i="3"/>
  <c r="J183" i="3"/>
  <c r="I79" i="3"/>
  <c r="J79" i="3"/>
  <c r="H79" i="3"/>
  <c r="G79" i="3"/>
</calcChain>
</file>

<file path=xl/sharedStrings.xml><?xml version="1.0" encoding="utf-8"?>
<sst xmlns="http://schemas.openxmlformats.org/spreadsheetml/2006/main" count="2235" uniqueCount="963">
  <si>
    <t>лиофилизат для приготовления раствора для внутривенного введения, ~, флакон, 1 шт. в комплекте с растворителем: вода для инъекций (флакон) 20 мл-1шт., игла для инъекций-1 шт., игла для переноса-1 шт., игла-фильтр-1 шт., игла воздуховодная-1 шт., игла-"бабочка"-1 шт. / пачка картонная</t>
  </si>
  <si>
    <t>лиофилизат для приготовления суспензии для внутримышечного и подкожного введения пролонгированного действия, 11.25 мг, 130 мг шприцы двухкамерные, 1 шт. Одна камера шприца + растворитель 1мл вторая камера шприца + пластиковый поршень х 1+ салфетка 1/2 / пеналы пластиковые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</si>
  <si>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</si>
  <si>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</si>
  <si>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</si>
  <si>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</si>
  <si>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</si>
  <si>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</si>
  <si>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</si>
  <si>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</si>
  <si>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</si>
  <si>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</si>
  <si>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</si>
  <si>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Аминокапроновая кислота</t>
  </si>
  <si>
    <t>Аминосалициловая кислота</t>
  </si>
  <si>
    <t>Амиодарон</t>
  </si>
  <si>
    <t>Кордарон</t>
  </si>
  <si>
    <t>П N014833/01</t>
  </si>
  <si>
    <t>3582910000051</t>
  </si>
  <si>
    <t>П N014833/02</t>
  </si>
  <si>
    <t>3582910022183</t>
  </si>
  <si>
    <t>3582910000044</t>
  </si>
  <si>
    <t>Амоксициллин</t>
  </si>
  <si>
    <t>Аторвастатин</t>
  </si>
  <si>
    <t>Атенолол</t>
  </si>
  <si>
    <t>ЛСР-008635/08</t>
  </si>
  <si>
    <t>4603988009285</t>
  </si>
  <si>
    <t>4603988009247</t>
  </si>
  <si>
    <t>Ацетилсалициловая кислота</t>
  </si>
  <si>
    <t>Ацетилцистеин</t>
  </si>
  <si>
    <t>Бисопролол</t>
  </si>
  <si>
    <t>Бидоп</t>
  </si>
  <si>
    <t>ЛС-000414</t>
  </si>
  <si>
    <t>4605469002198</t>
  </si>
  <si>
    <t>4605469002235</t>
  </si>
  <si>
    <t>Блеомицин</t>
  </si>
  <si>
    <t>Винпоцетин</t>
  </si>
  <si>
    <t>Вакцина для профилактики гриппа [инактивированная]+Азоксимера бромид</t>
  </si>
  <si>
    <t>Водорода пероксид</t>
  </si>
  <si>
    <t>Перекись водорода</t>
  </si>
  <si>
    <t>Вода</t>
  </si>
  <si>
    <t>Вода для инъекций буфус</t>
  </si>
  <si>
    <t>ЛСР-004532/07</t>
  </si>
  <si>
    <t>4603988009353</t>
  </si>
  <si>
    <t>4603988009360</t>
  </si>
  <si>
    <t>Декстроза</t>
  </si>
  <si>
    <t>Гидроксиэтилкрахмал</t>
  </si>
  <si>
    <t>Глицин</t>
  </si>
  <si>
    <t>ЛСР-001431/07</t>
  </si>
  <si>
    <t>4601687000015</t>
  </si>
  <si>
    <t>Дексаметазон</t>
  </si>
  <si>
    <t>Глюкоза буфус</t>
  </si>
  <si>
    <t>ЛСР-000552/09</t>
  </si>
  <si>
    <t>4603988009339</t>
  </si>
  <si>
    <t>4603988009902</t>
  </si>
  <si>
    <t>Дигоксин</t>
  </si>
  <si>
    <t>Дротаверин</t>
  </si>
  <si>
    <t>ЛС-002398</t>
  </si>
  <si>
    <t>4603988004242</t>
  </si>
  <si>
    <t>4603988004259</t>
  </si>
  <si>
    <t>4603988002132</t>
  </si>
  <si>
    <t>4603988002149</t>
  </si>
  <si>
    <t>ЛС-000705</t>
  </si>
  <si>
    <t>Иммуноглобулин антирабический из сыворотки крови лошади жидкий</t>
  </si>
  <si>
    <t>Р N002639/01</t>
  </si>
  <si>
    <t>4607176250022</t>
  </si>
  <si>
    <t>Калия и магния аспарагинат</t>
  </si>
  <si>
    <t>Аспаркам</t>
  </si>
  <si>
    <t>ЛС-002168</t>
  </si>
  <si>
    <t>Калия йодид</t>
  </si>
  <si>
    <t>Калия перманганат</t>
  </si>
  <si>
    <t>Р N003203/01</t>
  </si>
  <si>
    <t>4603988009070</t>
  </si>
  <si>
    <t>4603988009032</t>
  </si>
  <si>
    <t>4603988009056</t>
  </si>
  <si>
    <t>Калия хлорид</t>
  </si>
  <si>
    <t>Калия хлорид буфус</t>
  </si>
  <si>
    <t>ЛСР-008215/08</t>
  </si>
  <si>
    <t>4603988009346</t>
  </si>
  <si>
    <t>Кальция глюконат</t>
  </si>
  <si>
    <t>ЛС-000651</t>
  </si>
  <si>
    <t>Капецитабин</t>
  </si>
  <si>
    <t>Кселода</t>
  </si>
  <si>
    <t>П N016022/01</t>
  </si>
  <si>
    <t>Кларитромицин</t>
  </si>
  <si>
    <t>Кларитросин</t>
  </si>
  <si>
    <t>ЛС-000481</t>
  </si>
  <si>
    <t>Ксилометазолин</t>
  </si>
  <si>
    <t>ЛСР-001740/09</t>
  </si>
  <si>
    <t>4603761000799</t>
  </si>
  <si>
    <t>4603761000836</t>
  </si>
  <si>
    <t>Левофлоксацин</t>
  </si>
  <si>
    <t>Лефлуномид</t>
  </si>
  <si>
    <t>Арава</t>
  </si>
  <si>
    <t>П N013884/01</t>
  </si>
  <si>
    <t>4030685282558</t>
  </si>
  <si>
    <t>4030685282541</t>
  </si>
  <si>
    <t>4030685452012</t>
  </si>
  <si>
    <t>Лидокаин</t>
  </si>
  <si>
    <t>Лидокаин буфус</t>
  </si>
  <si>
    <t>ЛСР-001475/09</t>
  </si>
  <si>
    <t>4603988009391</t>
  </si>
  <si>
    <t>4603988009384</t>
  </si>
  <si>
    <t>Метоклопрамид</t>
  </si>
  <si>
    <t>ЛС-001643</t>
  </si>
  <si>
    <t>4603988001470</t>
  </si>
  <si>
    <t>Метотрексат</t>
  </si>
  <si>
    <t>Метотрексат-Эбеве</t>
  </si>
  <si>
    <t>П N015225/02</t>
  </si>
  <si>
    <t>9088881321514</t>
  </si>
  <si>
    <t>9088881314783</t>
  </si>
  <si>
    <t>9088881315629</t>
  </si>
  <si>
    <t>Метронидазол</t>
  </si>
  <si>
    <t>ЛС-002069</t>
  </si>
  <si>
    <t>Натрия хлорид</t>
  </si>
  <si>
    <t>Р N003758/01</t>
  </si>
  <si>
    <t>Натрия хлорид буфус</t>
  </si>
  <si>
    <t>ЛСР-005762/08</t>
  </si>
  <si>
    <t>4603988009018</t>
  </si>
  <si>
    <t>4603988009001</t>
  </si>
  <si>
    <t>Нитроглицерин</t>
  </si>
  <si>
    <t>Паклитаксел</t>
  </si>
  <si>
    <t>Оксалиплатин</t>
  </si>
  <si>
    <t>Оксалиплатин-Эбеве</t>
  </si>
  <si>
    <t>ЛСР-009900/08</t>
  </si>
  <si>
    <t>Элоксатин</t>
  </si>
  <si>
    <t>ЛСР-004213/08</t>
  </si>
  <si>
    <t>Оланзапин</t>
  </si>
  <si>
    <t>Омепразол</t>
  </si>
  <si>
    <t>Панкреатин</t>
  </si>
  <si>
    <t>Мезим форте</t>
  </si>
  <si>
    <t>П N013391/01</t>
  </si>
  <si>
    <t>Парацетамол</t>
  </si>
  <si>
    <t>Пилокарпин</t>
  </si>
  <si>
    <t>ЛС-002193</t>
  </si>
  <si>
    <t>Пирацетам</t>
  </si>
  <si>
    <t>Пирацетам МС</t>
  </si>
  <si>
    <t>Р N001618/01</t>
  </si>
  <si>
    <t>4603182003089</t>
  </si>
  <si>
    <t>Прокаин</t>
  </si>
  <si>
    <t>Новокаин буфус</t>
  </si>
  <si>
    <t>ЛСР-009446/08</t>
  </si>
  <si>
    <t>4603988009445</t>
  </si>
  <si>
    <t>4603988009438</t>
  </si>
  <si>
    <t>Пропранолол</t>
  </si>
  <si>
    <t>Анаприлин</t>
  </si>
  <si>
    <t>ЛС-002037</t>
  </si>
  <si>
    <t>4603988001722</t>
  </si>
  <si>
    <t>4603988001715</t>
  </si>
  <si>
    <t>4603988001784</t>
  </si>
  <si>
    <t>4603988001777</t>
  </si>
  <si>
    <t>Рисперидон</t>
  </si>
  <si>
    <t>Риссет</t>
  </si>
  <si>
    <t>ЛС-000978</t>
  </si>
  <si>
    <t>3850114213585</t>
  </si>
  <si>
    <t>3850114213608</t>
  </si>
  <si>
    <t>3850114213646</t>
  </si>
  <si>
    <t>Торендо</t>
  </si>
  <si>
    <t>ЛС-002406</t>
  </si>
  <si>
    <t>3838989530242</t>
  </si>
  <si>
    <t>3838989530211</t>
  </si>
  <si>
    <t>3838989530181</t>
  </si>
  <si>
    <t>3838989530143</t>
  </si>
  <si>
    <t>Сеннозиды А и В</t>
  </si>
  <si>
    <t>Тимолол</t>
  </si>
  <si>
    <t>ЛСР-007441/09</t>
  </si>
  <si>
    <t>Трамадол</t>
  </si>
  <si>
    <t>ЛС-002073</t>
  </si>
  <si>
    <t>4607027760373</t>
  </si>
  <si>
    <t>Трастузумаб</t>
  </si>
  <si>
    <t>Герцептин</t>
  </si>
  <si>
    <t>Флуоксетин</t>
  </si>
  <si>
    <t>Хлоргексидин</t>
  </si>
  <si>
    <t>Цефепим</t>
  </si>
  <si>
    <t>Цепим</t>
  </si>
  <si>
    <t>ЛСР-009403/09</t>
  </si>
  <si>
    <t>4602565009991</t>
  </si>
  <si>
    <t>4602565009953</t>
  </si>
  <si>
    <t>Цефоперазон+[Сульбактам]</t>
  </si>
  <si>
    <t>Цебанекс</t>
  </si>
  <si>
    <t>ЛСР-005034/07</t>
  </si>
  <si>
    <t>8901664001070</t>
  </si>
  <si>
    <t>8901664004422</t>
  </si>
  <si>
    <t>Ципрофлоксацин</t>
  </si>
  <si>
    <t>Цисплатин</t>
  </si>
  <si>
    <t>Цитиколин</t>
  </si>
  <si>
    <t>Эналаприл</t>
  </si>
  <si>
    <t>Эноксапарин натрия</t>
  </si>
  <si>
    <t>Клексан</t>
  </si>
  <si>
    <t>П N014462/01</t>
  </si>
  <si>
    <t>3587080000207</t>
  </si>
  <si>
    <t>3587080001273</t>
  </si>
  <si>
    <t>Этанол</t>
  </si>
  <si>
    <t>Этопозид</t>
  </si>
  <si>
    <t>Этопозид-Эбеве</t>
  </si>
  <si>
    <t>9088881303602</t>
  </si>
  <si>
    <t>9088881303589</t>
  </si>
  <si>
    <t>П N015174/01</t>
  </si>
  <si>
    <t>9088881303619</t>
  </si>
  <si>
    <t>9088881303596</t>
  </si>
  <si>
    <t>ООО "Завод Медсинтез" - Россия</t>
  </si>
  <si>
    <t>Амброксол</t>
  </si>
  <si>
    <t>Лейпрорелин</t>
  </si>
  <si>
    <t>Люкрин депо</t>
  </si>
  <si>
    <t>Мельдоний</t>
  </si>
  <si>
    <t>ЛС-001533</t>
  </si>
  <si>
    <t>4603988001951</t>
  </si>
  <si>
    <t>ЛСР-004786/07</t>
  </si>
  <si>
    <t>4603988002392</t>
  </si>
  <si>
    <t>ЛП-000082</t>
  </si>
  <si>
    <t>ЛСР-003628/10</t>
  </si>
  <si>
    <t>4603988004891</t>
  </si>
  <si>
    <t>4603988007786</t>
  </si>
  <si>
    <t>ЛСР-001800/07</t>
  </si>
  <si>
    <t>4603988010458</t>
  </si>
  <si>
    <t>4603988010489</t>
  </si>
  <si>
    <t>4603988010472</t>
  </si>
  <si>
    <t>4603988008592</t>
  </si>
  <si>
    <t>4603988008608</t>
  </si>
  <si>
    <t>4603988008585</t>
  </si>
  <si>
    <t>Тенофовир</t>
  </si>
  <si>
    <t>Пирацетам буфус</t>
  </si>
  <si>
    <t>ЛСР-003631/10</t>
  </si>
  <si>
    <t>4603988010373</t>
  </si>
  <si>
    <t>ОАО "Фирма Медполимер" - Россия</t>
  </si>
  <si>
    <t>4603988011646</t>
  </si>
  <si>
    <t>4603988011738</t>
  </si>
  <si>
    <t>4603988011745</t>
  </si>
  <si>
    <t>4603988011752</t>
  </si>
  <si>
    <t>4603988011639</t>
  </si>
  <si>
    <t>4603988011653</t>
  </si>
  <si>
    <t>4603988011660</t>
  </si>
  <si>
    <t>4603988012308</t>
  </si>
  <si>
    <t>4603988012292</t>
  </si>
  <si>
    <t>4603988009629</t>
  </si>
  <si>
    <t>4603988012407</t>
  </si>
  <si>
    <t>4603988012421</t>
  </si>
  <si>
    <t>4603988012384</t>
  </si>
  <si>
    <t>4603988012391</t>
  </si>
  <si>
    <t>4603988012377</t>
  </si>
  <si>
    <t>4603988012414</t>
  </si>
  <si>
    <t>Ломефлоксацин</t>
  </si>
  <si>
    <t>Лофокс</t>
  </si>
  <si>
    <t>ЛС-000990</t>
  </si>
  <si>
    <t>4602565010737</t>
  </si>
  <si>
    <t>4602565010720</t>
  </si>
  <si>
    <t>ООО "Фирма "ВИПС-МЕД" - Россия</t>
  </si>
  <si>
    <t>ЛП-000363</t>
  </si>
  <si>
    <t>4603761000775</t>
  </si>
  <si>
    <t>ООО "Производственная фармацевтическая компания "Алиум" - Россия</t>
  </si>
  <si>
    <t>Ламивудин</t>
  </si>
  <si>
    <t>ЛСР-001568/08</t>
  </si>
  <si>
    <t>4602565021283</t>
  </si>
  <si>
    <t>4602565021290</t>
  </si>
  <si>
    <t>4602565022013</t>
  </si>
  <si>
    <t>4602565009977</t>
  </si>
  <si>
    <t>4602565022020</t>
  </si>
  <si>
    <t>4602565010010</t>
  </si>
  <si>
    <t>4603988004037</t>
  </si>
  <si>
    <t>4603988011172</t>
  </si>
  <si>
    <t>4603988011219</t>
  </si>
  <si>
    <t>4603988002408</t>
  </si>
  <si>
    <t>4603988001975</t>
  </si>
  <si>
    <t>4603988001968</t>
  </si>
  <si>
    <t>4603988012858</t>
  </si>
  <si>
    <t>ООО "МНПК "БИОТИКИ" - Россия</t>
  </si>
  <si>
    <t>4603988008783</t>
  </si>
  <si>
    <t>4603988008806</t>
  </si>
  <si>
    <t>4603988012872</t>
  </si>
  <si>
    <t>4603988012896</t>
  </si>
  <si>
    <t>4603988012919</t>
  </si>
  <si>
    <t>ЛП-001541</t>
  </si>
  <si>
    <t>4610011970436</t>
  </si>
  <si>
    <t>3582910061922</t>
  </si>
  <si>
    <t>3582910061908</t>
  </si>
  <si>
    <t>3582910061915</t>
  </si>
  <si>
    <t>Мельдоний Органика</t>
  </si>
  <si>
    <t>ЛП-000882</t>
  </si>
  <si>
    <t>4603988002064</t>
  </si>
  <si>
    <t>4603988012797</t>
  </si>
  <si>
    <t>4603988012834</t>
  </si>
  <si>
    <t>4603988013145</t>
  </si>
  <si>
    <t>4602565021580</t>
  </si>
  <si>
    <t>4602565021597</t>
  </si>
  <si>
    <t>4602565021603</t>
  </si>
  <si>
    <t>4602565021610</t>
  </si>
  <si>
    <t>4603988012889</t>
  </si>
  <si>
    <t>4603988012902</t>
  </si>
  <si>
    <t>4603988012926</t>
  </si>
  <si>
    <t>Калия йодид Реневал</t>
  </si>
  <si>
    <t>ЛП-000588</t>
  </si>
  <si>
    <t>4603988013473</t>
  </si>
  <si>
    <t>4603988013480</t>
  </si>
  <si>
    <t>4603988013497</t>
  </si>
  <si>
    <t>4603988013503</t>
  </si>
  <si>
    <t>ЛП-000051</t>
  </si>
  <si>
    <t>4603988003757</t>
  </si>
  <si>
    <t>4603988003764</t>
  </si>
  <si>
    <t>4603988012810</t>
  </si>
  <si>
    <t>ЛП-001162</t>
  </si>
  <si>
    <t>4603182005403</t>
  </si>
  <si>
    <t>ЛСР-002480/10</t>
  </si>
  <si>
    <t>4603988010762</t>
  </si>
  <si>
    <t>4603988013671</t>
  </si>
  <si>
    <t>4602565023485</t>
  </si>
  <si>
    <t>4602565023492</t>
  </si>
  <si>
    <t>4602565023508</t>
  </si>
  <si>
    <t>4602565023515</t>
  </si>
  <si>
    <t>4602565009984</t>
  </si>
  <si>
    <t>4602565010027</t>
  </si>
  <si>
    <t>4603988013688</t>
  </si>
  <si>
    <t>ЗАО "Берлин-Фарма" - Россия;Пр.-Берлин-Хеми АГ - Германия;Перв.Уп.,Втор.Уп.,Вып.к.-ЗАО "Берлин-Фарма" - Россия.</t>
  </si>
  <si>
    <t>4630011650015</t>
  </si>
  <si>
    <t>4630011650022</t>
  </si>
  <si>
    <t>Эфавиренз</t>
  </si>
  <si>
    <t>4603988008837</t>
  </si>
  <si>
    <t>ЛП-002640</t>
  </si>
  <si>
    <t>Волекам</t>
  </si>
  <si>
    <t>ЛП-002724</t>
  </si>
  <si>
    <t>Идурсульфаза</t>
  </si>
  <si>
    <t>Элапраза</t>
  </si>
  <si>
    <t>ЛСР-001413/08</t>
  </si>
  <si>
    <t>Агалсидаза альфа</t>
  </si>
  <si>
    <t>Реплагал</t>
  </si>
  <si>
    <t>ЛСР-000551/09</t>
  </si>
  <si>
    <t>ЛП-002993</t>
  </si>
  <si>
    <t>4601808011586</t>
  </si>
  <si>
    <t>4601808011623</t>
  </si>
  <si>
    <t>4601808011661</t>
  </si>
  <si>
    <t>Ксилен</t>
  </si>
  <si>
    <t>Р N002372/01</t>
  </si>
  <si>
    <t>4603988012780</t>
  </si>
  <si>
    <t>4601808011708</t>
  </si>
  <si>
    <t>4603988014227</t>
  </si>
  <si>
    <t>4603988014234</t>
  </si>
  <si>
    <t>4603988014210</t>
  </si>
  <si>
    <t>4603988014197</t>
  </si>
  <si>
    <t>4603988014203</t>
  </si>
  <si>
    <t>4603988014173</t>
  </si>
  <si>
    <t>4603988014180</t>
  </si>
  <si>
    <t>4603988011158</t>
  </si>
  <si>
    <t>4603988011165</t>
  </si>
  <si>
    <t>4603988014142</t>
  </si>
  <si>
    <t>N06BX06</t>
  </si>
  <si>
    <t>N01BB02</t>
  </si>
  <si>
    <t>B05CB01</t>
  </si>
  <si>
    <t>B05BA03</t>
  </si>
  <si>
    <t>Рекогнан</t>
  </si>
  <si>
    <t>ЛП-003212</t>
  </si>
  <si>
    <t>4607008360646</t>
  </si>
  <si>
    <t>4607008360707</t>
  </si>
  <si>
    <t>C10AA05</t>
  </si>
  <si>
    <t>L01CD01</t>
  </si>
  <si>
    <t>N01BA02</t>
  </si>
  <si>
    <t>N05AX08</t>
  </si>
  <si>
    <t>D08AX08</t>
  </si>
  <si>
    <t>A09AA02</t>
  </si>
  <si>
    <t>N02BE01</t>
  </si>
  <si>
    <t xml:space="preserve">V07AB  </t>
  </si>
  <si>
    <t>J01MA12</t>
  </si>
  <si>
    <t>N02AX02</t>
  </si>
  <si>
    <t>ЛП-003118</t>
  </si>
  <si>
    <t>4603182002389</t>
  </si>
  <si>
    <t>N06AB03</t>
  </si>
  <si>
    <t>4603182002426</t>
  </si>
  <si>
    <t>4603182002341</t>
  </si>
  <si>
    <t>J05AF07</t>
  </si>
  <si>
    <t>D08AC02</t>
  </si>
  <si>
    <t>R05CB06</t>
  </si>
  <si>
    <t>4603182002372</t>
  </si>
  <si>
    <t>R01AA07</t>
  </si>
  <si>
    <t xml:space="preserve">N06BX  </t>
  </si>
  <si>
    <t>ЛП-002743</t>
  </si>
  <si>
    <t>L01XC03</t>
  </si>
  <si>
    <t>J06BB05</t>
  </si>
  <si>
    <t>C01DA02</t>
  </si>
  <si>
    <t>Факторы свертывания крови II, VII, IX и X в комбинации [Протромбиновый комплекс]</t>
  </si>
  <si>
    <t>Протромплекс 600</t>
  </si>
  <si>
    <t>ЛСР-010486/08</t>
  </si>
  <si>
    <t>B02BD01</t>
  </si>
  <si>
    <t>4603988014265</t>
  </si>
  <si>
    <t>4603988014241</t>
  </si>
  <si>
    <t>4603988014258</t>
  </si>
  <si>
    <t>A12AA03</t>
  </si>
  <si>
    <t xml:space="preserve">A12CX  </t>
  </si>
  <si>
    <t>N02BA01</t>
  </si>
  <si>
    <t>J01XD01</t>
  </si>
  <si>
    <t>C09AA02</t>
  </si>
  <si>
    <t>Аллергены бактерий</t>
  </si>
  <si>
    <t>V01AA20</t>
  </si>
  <si>
    <t>БИОЛЕК Туберкулин ППД-Л</t>
  </si>
  <si>
    <t>ЛСР-007558/09</t>
  </si>
  <si>
    <t>C07AA05</t>
  </si>
  <si>
    <t>A03AD02</t>
  </si>
  <si>
    <t>A06AB06</t>
  </si>
  <si>
    <t>J01DE01</t>
  </si>
  <si>
    <t>C07AB07</t>
  </si>
  <si>
    <t>L01BA01</t>
  </si>
  <si>
    <t>B05XA01</t>
  </si>
  <si>
    <t>A02BC01</t>
  </si>
  <si>
    <t>J04AA01</t>
  </si>
  <si>
    <t>N06BX18</t>
  </si>
  <si>
    <t>N06BX03</t>
  </si>
  <si>
    <t>J07BB02</t>
  </si>
  <si>
    <t>C01BD01</t>
  </si>
  <si>
    <t>Фармацевтический завод 
"ПОЛЬФАРМА" АО - Польша</t>
  </si>
  <si>
    <t>A03FA01</t>
  </si>
  <si>
    <t>Блеомицин-РОНЦ</t>
  </si>
  <si>
    <t>ЛП-002815</t>
  </si>
  <si>
    <t>4670007590529</t>
  </si>
  <si>
    <t>L01DC01</t>
  </si>
  <si>
    <t>раствор для приема внутрь, 100 мг/мл, 30 мл флаконы, 1 шт. ~ / пачки картонные</t>
  </si>
  <si>
    <t>4607008360714</t>
  </si>
  <si>
    <t>таблетки, 10 мг, (10) - упаковки ячейковые контурные, 3 шт. ~ / пачки картонные</t>
  </si>
  <si>
    <t>таблетки, 5 мг, (14) - упаковки ячейковые контурные, 2 шт. ~ / пачки картонные</t>
  </si>
  <si>
    <t>таблетки, 10 мг, (14) - упаковки ячейковые контурные, 2 шт. ~ / пачки картонные</t>
  </si>
  <si>
    <t>B01AB05</t>
  </si>
  <si>
    <t>L04AA13</t>
  </si>
  <si>
    <t>L01BC06</t>
  </si>
  <si>
    <t>ЗАО "Канонфарма продакшн" -  Россия</t>
  </si>
  <si>
    <t>D08AX01</t>
  </si>
  <si>
    <t>раствор для инъекций, 20 мг/мл, 2 мл ампулы, 10 шт. ~ / пачки картонные</t>
  </si>
  <si>
    <t>таблетки, 500 мг, (10) - упаковки ячейковые контурные, 2 шт. ~ / пачки картонные</t>
  </si>
  <si>
    <t>раствор для подкожного введения, 600 мг/5 мл, 5 мл флаконы, 1 шт. ~ / пачки картонные</t>
  </si>
  <si>
    <t>R05CB01</t>
  </si>
  <si>
    <t>концентрат для приготовления раствора для инфузий, 0.5 мг/мл, 50 мл флаконы, 1 шт. ~ / пачки картонные</t>
  </si>
  <si>
    <t>L01XA01</t>
  </si>
  <si>
    <t>таблетки, 0.5 мг, (10) - упаковки ячейковые контурные, 5 шт. ~ / пачки картонные</t>
  </si>
  <si>
    <t>таблетки, 100 мг, (10) - упаковки ячейковые контурные, 3 шт. ~ / пачки картонные</t>
  </si>
  <si>
    <t>B05AA07</t>
  </si>
  <si>
    <t>таблетки покрытые пленочной оболочкой, 20 мг, (10) - упаковки ячейковые контурные, 3 шт. ~ / пачки картонные</t>
  </si>
  <si>
    <t>таблетки покрытые пленочной оболочкой, 40 мг, (10) - упаковки ячейковые контурные, 3 шт. ~ / пачки картонные</t>
  </si>
  <si>
    <t>таблетки покрытые пленочной оболочкой, 10 мг, (10) - упаковки ячейковые контурные, 3 шт. ~ / пачки картонные</t>
  </si>
  <si>
    <t>таблетки покрытые пленочной оболочкой, 20 мг, (10) - упаковки ячейковые контурные, 6 шт. ~ / пачки картонные</t>
  </si>
  <si>
    <t>таблетки, 10 мг, (10) - упаковки ячейковые контурные, 5 шт. ~ / пачки картонные</t>
  </si>
  <si>
    <t>таблетки, 40 мг, (10) - упаковки ячейковые контурные, 5 шт. ~ / пачки картонные</t>
  </si>
  <si>
    <t>таблетки, 5 мг, (10) - упаковки ячейковые контурные, 2 шт. ~ / пачки картонные</t>
  </si>
  <si>
    <t xml:space="preserve">H03CA  </t>
  </si>
  <si>
    <t>таблетки, 0.25 мг, (10) - упаковки ячейковые контурные, 3 шт. ~ / пачки картонные</t>
  </si>
  <si>
    <t>J01CA04</t>
  </si>
  <si>
    <t>таблетки, 500 мг, (10) - упаковки ячейковые контурные, 5 шт. ~ / пачки картонные</t>
  </si>
  <si>
    <t>концентрат для приготовления раствора для инфузий, 0.5 мг/мл, 100 мл флаконы, 1 шт. ~ / пачки картонные</t>
  </si>
  <si>
    <t>концентрат для приготовления раствора для инфузий, 0.5 мг/мл, 20 мл флаконы, 1 шт. ~ / пачки картонные</t>
  </si>
  <si>
    <t>J01DD62</t>
  </si>
  <si>
    <t>таблетки, 5 мг, (10) - упаковки ячейковые контурные, 5 шт. ~ / пачки картонные</t>
  </si>
  <si>
    <t>таблетки, 5 мг, (10) - упаковки ячейковые контурные, 3 шт. ~ / пачки картонные</t>
  </si>
  <si>
    <t>H02AB02</t>
  </si>
  <si>
    <t>раствор для внутрикожного введения, 2 ТЕ/доза, 1 мл флаконы, 5 шт. 10 доз по 2 ТЕ в 0.1 мл / упаковки ячейковые контурные (2) - пачки картонные</t>
  </si>
  <si>
    <t>4603671003033</t>
  </si>
  <si>
    <t>L02AE02</t>
  </si>
  <si>
    <t>C01AA05</t>
  </si>
  <si>
    <t xml:space="preserve">C01EB  </t>
  </si>
  <si>
    <t>концентрат для приготовления раствора для инфузий, 1 мг/мл, 50 мл флаконы, 1 шт. ~ / пачки картонные</t>
  </si>
  <si>
    <t>таблетки, 500 мг, (5) - упаковки ячейковые контурные, 4 шт. ~ / пачки картонные</t>
  </si>
  <si>
    <t>L01XA03</t>
  </si>
  <si>
    <t>J05AF05</t>
  </si>
  <si>
    <t>капсулы, 20 мг, (10) - упаковки ячейковые контурные, 3 шт. ~ / пачки картонные</t>
  </si>
  <si>
    <t>Общество с ограниченной ответственностью "ВЕРОФАРМ" 
(ООО "ВЕРОФАРМ") - Россия</t>
  </si>
  <si>
    <t>S01ED01</t>
  </si>
  <si>
    <t>спрей назальный, 0.05%, 10 мл флаконы, 1 шт. ~ / с распылительной насадкой - пачки картонные</t>
  </si>
  <si>
    <t>спрей назальный, 0.1%, 10 мл флаконы, 1 шт. ~ / с распылительной насадкой - пачки картонные</t>
  </si>
  <si>
    <t>Гептавир-150</t>
  </si>
  <si>
    <t>L01CB01</t>
  </si>
  <si>
    <t>таблетки, 10 мг, (50) - флаконы, 1 шт. ~ / пачки картонные</t>
  </si>
  <si>
    <t>B02AA01</t>
  </si>
  <si>
    <t>таблетки, 10 мг, (10) - упаковки ячейковые контурные, 2 шт. ~ / пачки картонные</t>
  </si>
  <si>
    <t>таблетки, 5 мг, (10) - упаковки ячейковые контурные, 10 шт. ~ / пачки картонные</t>
  </si>
  <si>
    <t>таблетки, 20 мг, (10) - упаковки ячейковые контурные, 2 шт. ~ / пачки картонные</t>
  </si>
  <si>
    <t>таблетки, 20 мг, (10) - упаковки ячейковые контурные, 3 шт. ~ / пачки картонные</t>
  </si>
  <si>
    <t>раствор для инфузий, 5 мг/мл, 100 мл флаконы, 1 шт. ~ / пачки картонные</t>
  </si>
  <si>
    <t>таблетки, 40 мг, (10) - упаковки ячейковые контурные, 2 шт. ~ / пачка картонная</t>
  </si>
  <si>
    <t>ТОО "Келун-Казфарм" - Казахстан</t>
  </si>
  <si>
    <t>таблетки, 50 мг, (10) - упаковки ячейковые контурные, 3 шт. ~ / пачки картонные</t>
  </si>
  <si>
    <t>S01EB01</t>
  </si>
  <si>
    <t>концентрат для приготовления раствора для инфузий, 1 мг/мл, 3.500 мл флаконы, 1 шт. ~ / пачки картонные</t>
  </si>
  <si>
    <t>A16AB03</t>
  </si>
  <si>
    <t>A16AB09</t>
  </si>
  <si>
    <t>D08AX06</t>
  </si>
  <si>
    <t>таблетки покрытые пленочной оболочкой, 10 мг, (10) - упаковки ячейковые контурные, 6 шт. ~ / пачки картонные</t>
  </si>
  <si>
    <t>C07AB03</t>
  </si>
  <si>
    <t>таблетки, 30 мг, (10) - упаковки ячейковые контурные, 2 шт. ~ / пачки картонные</t>
  </si>
  <si>
    <t>концентрат для приготовления раствора для наружного применения и приготовления лекарственных форм, 95%, 100 мл флаконы, 1 шт. ~ / пачки картонные</t>
  </si>
  <si>
    <t>Аллерген бруцеллезный жидкий (Бруцеллин)</t>
  </si>
  <si>
    <t>ЛС-002624</t>
  </si>
  <si>
    <t>4606625000096</t>
  </si>
  <si>
    <t>таблетки, ~, (8) - упаковки ячейковые контурные, 7 шт. ~ / пачки картонные</t>
  </si>
  <si>
    <t xml:space="preserve">таблетки, 500 мг, (10) - упаковки безъячейковые контурные, 1 шт. ~ / </t>
  </si>
  <si>
    <t>АО "АВВА РУС" - Россия</t>
  </si>
  <si>
    <t>Амоксициллин Экобол</t>
  </si>
  <si>
    <t>4680020230531</t>
  </si>
  <si>
    <t>ЛП-003916</t>
  </si>
  <si>
    <t>4603182002716</t>
  </si>
  <si>
    <t>4603182002686</t>
  </si>
  <si>
    <t>таблетки покрытые пленочной оболочкой, 40 мг, (10) - упаковки ячейковые контурные, 6 шт. ~ / пачки картонные</t>
  </si>
  <si>
    <t>4603182002747</t>
  </si>
  <si>
    <t>Ацетилцистеин Канон</t>
  </si>
  <si>
    <t>гранулы для приготовления раствора для приема внутрь, 100 мг, 3 г пакеты, 20 шт. ~ / пачки картонные</t>
  </si>
  <si>
    <t>ЛП-003938</t>
  </si>
  <si>
    <t>4606486025276</t>
  </si>
  <si>
    <t>4606486025306</t>
  </si>
  <si>
    <t>гранулы для приготовления раствора для приема внутрь, 200 мг, 3 г пакеты, 20 шт. ~ / пачки картонные</t>
  </si>
  <si>
    <t>4606486025283</t>
  </si>
  <si>
    <t>гранулы для приготовления раствора для приема внутрь, 600 мг, 3 г пакеты, 10 шт. ~ / пачки картонные</t>
  </si>
  <si>
    <t>таблетки, ~, (10) - упаковки ячейковые контурные, 5 шт. ~ / пачки картонные</t>
  </si>
  <si>
    <t>раствор для внутрикожного введения, 2 ТЕ/доза, 1 мл флаконы, 1 шт. (10 доз по 2 ТЕ в 0.1 мл) х 1 + (шприц) х 5 + (игла для извлечения (длинная)) х 5 + игла для введения (короткая)) х 5 / пеналы (1) -пачки картонные</t>
  </si>
  <si>
    <t>4603671003194</t>
  </si>
  <si>
    <t>лиофилизат для приготовления раствора для инъекций, 15 ЕД, флаконы, 1 шт. ~ / пачки картонные</t>
  </si>
  <si>
    <t>4630009510642</t>
  </si>
  <si>
    <t>4630009510659</t>
  </si>
  <si>
    <t>4650081980010</t>
  </si>
  <si>
    <t>порошок для приготовления раствора для местного и наружного применения, ~, 15 г флаконы, 1 шт. ~ / пачки картонные</t>
  </si>
  <si>
    <t>таблетки, 500 мг, (10) - упаковки ячейковые контурные, 1 шт. ~ / -</t>
  </si>
  <si>
    <t>таблетки, 500 мг, (10) - упаковки ячейковые контурные, 3 шт. ~ / пачки картонные</t>
  </si>
  <si>
    <t>таблетки, 10 мг, (10) - упаковки ячейковые контурные, 10 шт. ~ / пачки картонные</t>
  </si>
  <si>
    <t>таблетки покрытые пленочной оболочкой, 250 мг, (10) - упаковки ячейковые контурные, 1 шт.  / пачки картонные</t>
  </si>
  <si>
    <t>J05AG03</t>
  </si>
  <si>
    <t>ЛП-004342</t>
  </si>
  <si>
    <t>порошок для приготовления раствора для внутривенного и внутримышечного введения, 1 г, флаконы, 1 шт.  / пачки картонные</t>
  </si>
  <si>
    <t>лиофилизат для приготовления раствора для инфузий, 100 мг, 100 мг флаконы, 1 шт. ~ / пачки картонные</t>
  </si>
  <si>
    <t>раствор для внутривенного и внутримышечного введения, 200 мг/мл, 5 мл ампулы, 10 шт. ~ / пачки картонные</t>
  </si>
  <si>
    <t>таблетки, 0.25 мг, (10) - упаковки ячейковые контурные, 10 шт. ~ / пачки картонные</t>
  </si>
  <si>
    <t>4602689000638</t>
  </si>
  <si>
    <t>4602689000652</t>
  </si>
  <si>
    <t>4602689000645</t>
  </si>
  <si>
    <t>Общество с ограниченной ответственностью "Авексима Сибирь" (ООО "Авексима Сибирь") - Россия</t>
  </si>
  <si>
    <t>раствор для приема внутрь и ингаляций, 7.5 мг/мл, 50 мл флаконы, 1 шт. в комплекте с мерным стаканчиком / пачки картонные</t>
  </si>
  <si>
    <t>ЛП-004481</t>
  </si>
  <si>
    <t>4603988015323</t>
  </si>
  <si>
    <t>Общество с ограниченной ответственностью «Велфарм» (ООО «Велфарм») -  Россия</t>
  </si>
  <si>
    <t>порошок для приготовления раствора для внутривенного и внутримышечного введения, 0.5 г, флаконы, 1 шт.  / пачки картонные</t>
  </si>
  <si>
    <t>Трастузумаб эмтанзин</t>
  </si>
  <si>
    <t>Кадсила</t>
  </si>
  <si>
    <t>ЛП-002692</t>
  </si>
  <si>
    <t>L01XC14</t>
  </si>
  <si>
    <t>таблетки покрытые пленочной оболочкой, 500 мг, (10) - упаковки ячейковые контурные, 12 шт.  / пачки картонные</t>
  </si>
  <si>
    <t>Акционерное общество "Фармасинтез-Норд" -  Россия</t>
  </si>
  <si>
    <t>раствор для местного и наружного применения, 0.05%, 10 мл тюбик-капельницы, 5 шт. ~ / пачки картонные</t>
  </si>
  <si>
    <t>ЛП-000182</t>
  </si>
  <si>
    <t>4603988012049</t>
  </si>
  <si>
    <t>ООО "ЭббВи" -  Россия;Пр.,Перв.Уп.-Такеда Фармасьютикал Компани Лимитед - Япония;Втор.Уп.-ЭббВи Дойчланд ГмбХ и Ко. КГ - Германия;Вып.к.-ЭббВи Лоджистикс Б.В. - Нидерланды.</t>
  </si>
  <si>
    <t>таблетки, 30 мг, (10) - упаковки ячейковые контурные, 3 шт. ~ / пачки картонные</t>
  </si>
  <si>
    <t>ЛП-004490</t>
  </si>
  <si>
    <t>4603988015200</t>
  </si>
  <si>
    <t>таблетки, 30 мг, (10) - упаковки ячейковые контурные, 5 шт. ~ / пачки картонные</t>
  </si>
  <si>
    <t>4603988015217</t>
  </si>
  <si>
    <t>порошок для приготовления раствора для внутривенного и внутримышечного введения, 1 г, флаконы, 10 шт.  / пачки картонные</t>
  </si>
  <si>
    <t>таблетки, 100 мг, 10 шт. упаковки ячейковые контурные, 2 шт. ~ / пачки картонные</t>
  </si>
  <si>
    <t>4603988015194</t>
  </si>
  <si>
    <t>раствор для приема внутрь и ингаляций, 7.5 мг/мл, 4 мл тюбик-капельницы, 10 шт. в комплекте с растворителем (тюбик-капельницы) 4 мл -10 шт. / пачки картонные</t>
  </si>
  <si>
    <t>4603988015316</t>
  </si>
  <si>
    <t xml:space="preserve">таблетки, 500 мг, (10) - упаковки ячейковые контурные, 1 шт. ~ / </t>
  </si>
  <si>
    <t>раствор для инъекций, 5 мг/мл, 10 мл ампулы, 10 шт. ~ / пачки картонные</t>
  </si>
  <si>
    <t>Акционерное общество "Научно-производственное объединение по медицинским иммунобиологическим препаратам "Микроген" (АО "НПО "Микроген") - Россия</t>
  </si>
  <si>
    <t>Акционерное общество "Органика (АО "Органика") - Россия</t>
  </si>
  <si>
    <t>Акционерное общество "Медисорб" 
(АО "Медисорб") - Россия</t>
  </si>
  <si>
    <t>таблетки, 200 мг, (10) - упаковки ячейковые контурные, 3 шт.  / пачки картонные</t>
  </si>
  <si>
    <t>ЗАО "Эвалар" - Россия</t>
  </si>
  <si>
    <t>Федеральное государственное бюджетное учреждение "Национальный медицинский исследовательский центр онкологии имени 
Н.Н. Блохина" Министерства здравоохранения Российской Федерации (ФГБУ "НМИЦ онкологии им. Н.Н. Блохина" Минздрава России) - Россия</t>
  </si>
  <si>
    <t>Акционерное общество "АЛСИ Фарма" - Россия</t>
  </si>
  <si>
    <t>Ф.Хоффманн-Ля Рош Лтд - Швейцария;Пр.,Перв.Уп.-Ф.Хоффманн-Ля Рош Лтд - Швейцария;Втор.Уп.,Вып.к.-Акционерное общество "ОРТАТ"                                     (АО "ОРТАТ") - Россия.</t>
  </si>
  <si>
    <t>Общество с ограниченной ответственностью "Озон" (ООО "Озон") - Россия</t>
  </si>
  <si>
    <t>Дротаверин-АЛСИ</t>
  </si>
  <si>
    <t>ЛП-002532</t>
  </si>
  <si>
    <t>8054083017440</t>
  </si>
  <si>
    <t>таблетки, 2.5 мг, (50) - флаконы, 1 шт.  / пачки  картонные</t>
  </si>
  <si>
    <t>концентрат для приготовления раствора для инфузий, 2 мг/мл, 3 мл (1) - флаконы, 1 шт. ~ / пачки картонные</t>
  </si>
  <si>
    <t>Шайер Хьюман Дженетик Терапис Инк - США;Пр.,Перв.Уп.-Веттер Фарма - Фертигунг ГмбХ  и Ко. КГ - Германия;Втор.Уп.-ДХЛ Сапплай Чейн (Нидерландс) Б.В. - Нидерланды;Вып.к.-Шайер Фармасьютикалс Айерленд Лимитед -  Ирландия.</t>
  </si>
  <si>
    <t>10.09.2018 20-4-4080562-изм</t>
  </si>
  <si>
    <t>5060147022612</t>
  </si>
  <si>
    <t>Шайер Хьюман Дженетик Терапис Инк - США;Пр.,Перв.Уп.-Кэнджин БиоФарма, ЛЛС - США;Втор.Уп.-ДХЛ Сапплай Чейн (Нидерландс) Б.В. - Нидерланды;Вып.к.-Шайер Фармасьютикалс Айерленд Лимитед -  Ирландия.</t>
  </si>
  <si>
    <t>10.09.2018 20-4-4080563-изм</t>
  </si>
  <si>
    <t>10.09.2018 20-4-4080567-изм</t>
  </si>
  <si>
    <t>5060147023626</t>
  </si>
  <si>
    <t>концентрат для приготовления раствора для инфузий, 1 мг/мл, 3.500 мл (1) - флаконы, 1 шт. ~ / пачки картонные</t>
  </si>
  <si>
    <t>Шайер Хьюман Дженетик Терапис Инк - США;Пр.,Перв.Уп.-Кэнджин БиоФарма ЛЛС - США;Втор.Уп.-ДХЛ Сапплай Чейн (Нидерландс) Б.В. - Нидерланды;Вып.к.-Шайер Фармасьютикалс Айерленд Лимитед -  Ирландия.</t>
  </si>
  <si>
    <t>10.09.2018 20-4-4080568-изм</t>
  </si>
  <si>
    <t>Лефлокс-Алиум</t>
  </si>
  <si>
    <t>ЛП-004888</t>
  </si>
  <si>
    <t>10.09.2018 551/20-18</t>
  </si>
  <si>
    <t>4660007233526</t>
  </si>
  <si>
    <t>раствор для инфузий, 5 мг/мл, 100 мл флаконы, 1 шт. ~ / ящики картонные (для стационаров)</t>
  </si>
  <si>
    <t>4660007233540</t>
  </si>
  <si>
    <t>раствор для инфузий, 5 мг/мл, 100 мл флаконы, 72 шт. ~ / ящики картонные (для стационаров)</t>
  </si>
  <si>
    <t>4660007233557</t>
  </si>
  <si>
    <t>10.09.2018 552/20-18</t>
  </si>
  <si>
    <t>спрей назальный [эвкалиптовый], 0.1%, 10 мл флакон, 1 шт. с распылительной насадкой / пачки картнонные</t>
  </si>
  <si>
    <t>Кальция глюконат Велфарм</t>
  </si>
  <si>
    <t>ЛП-004907</t>
  </si>
  <si>
    <t>10.09.2018 553/20-18</t>
  </si>
  <si>
    <t>4650099781630</t>
  </si>
  <si>
    <t>таблетки, 500 мг, (10) - упаковки ячейковые контурные, 6 шт. ~ / пачки картонные</t>
  </si>
  <si>
    <t>4650099781661</t>
  </si>
  <si>
    <t>4650099781654</t>
  </si>
  <si>
    <t>4650099781623</t>
  </si>
  <si>
    <t>таблетки, 500 мг, (10) - упаковки ячейковые контурные, 4 шт. ~ / пачки картонные</t>
  </si>
  <si>
    <t>4650099781647</t>
  </si>
  <si>
    <t>концентрат для приготовления раствора для инфузий, 1 мг/мл, 20 мл флаконы, 1 шт. ~ / пачки картонные</t>
  </si>
  <si>
    <t>ЛП-004924</t>
  </si>
  <si>
    <t>10.09.2018 554/20-18</t>
  </si>
  <si>
    <t>4650094090539</t>
  </si>
  <si>
    <t>4650094090522</t>
  </si>
  <si>
    <t>4650094090508</t>
  </si>
  <si>
    <t>4650094090515</t>
  </si>
  <si>
    <t>4650094090546</t>
  </si>
  <si>
    <t>концентрат для приготовления раствора для инфузий, 1 мг/мл, 10 мл флаконы, 1 шт. ~ / пачки картонные</t>
  </si>
  <si>
    <t>4650094090560</t>
  </si>
  <si>
    <t>раствор для внутрикожного введения, 10 доз/мл, 1 мл ампулы, 10 шт. ~ / пачки картонные</t>
  </si>
  <si>
    <t>10.09.2018 555/20-18</t>
  </si>
  <si>
    <t>АО "Фармстандарт" - Россия;Пр.,Перв.Уп.,Втор.Уп.,Вып.к.-ЗАО "Фармацевтическая фирма "ЛЕККО" - Россия.</t>
  </si>
  <si>
    <t>10.09.2018 556/20-18</t>
  </si>
  <si>
    <t>Септол-Сол</t>
  </si>
  <si>
    <t>концентрат для приготовления раствора для наружного применения и приготовления лекарственных форм, 95%, 10 л канистры, 1 шт. ~ / для стационаров</t>
  </si>
  <si>
    <t>Общество с ограниченной ответственностью "Нижнефарм" (ООО "Нижнефарм") - Россия</t>
  </si>
  <si>
    <t>ЛП-003617</t>
  </si>
  <si>
    <t>10.09.2018 557/20-18</t>
  </si>
  <si>
    <t>4620017960218</t>
  </si>
  <si>
    <t>концентрат для приготовления раствора для наружного применения и приготовления лекарственных форм, 95%, 100 мл флаконы, 47 шт. ~ / пленка (для стационаров)</t>
  </si>
  <si>
    <t>4620017960171</t>
  </si>
  <si>
    <t>концентрат для приготовления раствора для наружного применения и приготовления лекарственных форм, 95%, 25 мл флаконы, 1 шт. ~ / пачки картонные</t>
  </si>
  <si>
    <t>4620017960089</t>
  </si>
  <si>
    <t>концентрат для приготовления раствора для наружного применения и приготовления лекарственных форм, 95%, 100 мл флаконы, 48 шт. ~ / ящики картонные (для стационаров)</t>
  </si>
  <si>
    <t>4620017960126</t>
  </si>
  <si>
    <t>концентрат для приготовления раствора для наружного применения и приготовления лекарственных форм, 95%, 20 л канистры, 1 шт. ~ / для стационаров</t>
  </si>
  <si>
    <t>4620017960225</t>
  </si>
  <si>
    <t>концентрат для приготовления раствора для наружного применения и приготовления лекарственных форм, 95%, 50 мл флаконы, 1 шт. ~ / пачки картонные</t>
  </si>
  <si>
    <t>4620017960072</t>
  </si>
  <si>
    <t>концентрат для приготовления раствора для наружного применения и приготовления лекарственных форм, 95%, 3 л канистры, 1 шт. ~ / для стационаров</t>
  </si>
  <si>
    <t>4620017960195</t>
  </si>
  <si>
    <t>концентрат для приготовления раствора для наружного применения и приготовления лекарственных форм, 95%, 5 л канистры, 1 шт. ~ / для стационаров</t>
  </si>
  <si>
    <t>4620017960201</t>
  </si>
  <si>
    <t>концентрат для приготовления раствора для наружного применения и приготовления лекарственных форм, 95%, 50 мл флаконы, 48 шт. ~ / пленка (для стационаров)</t>
  </si>
  <si>
    <t>4620017960140</t>
  </si>
  <si>
    <t>4620017960065</t>
  </si>
  <si>
    <t>концентрат для приготовления раствора для наружного применения и приготовления лекарственных форм, 95%, 30 л канистры, 1 шт. ~ / для стационаров</t>
  </si>
  <si>
    <t>4620017960232</t>
  </si>
  <si>
    <t>концентрат для приготовления раствора для наружного применения и приготовления лекарственных форм, 95%, 1 л канистры, 1 шт. ~ / для стационаров</t>
  </si>
  <si>
    <t>4620017960188</t>
  </si>
  <si>
    <t>Паклитаксел-Келун-Казфарм</t>
  </si>
  <si>
    <t>концентрат для приготовления раствора для инфузий, 100 мг/16.7 мл, 16.700 мл (1) - флаконы, 1 шт. ~ / пачки картонные</t>
  </si>
  <si>
    <t>ЛП-004341</t>
  </si>
  <si>
    <t>10.09.2018 558/20-18</t>
  </si>
  <si>
    <t>4870208030316</t>
  </si>
  <si>
    <t>концентрат для приготовления раствора для инфузий, 30 мг/5 мл, 5 мл (1) - флаконы, 1 шт. ~ / пачки картонные</t>
  </si>
  <si>
    <t>4870208030293</t>
  </si>
  <si>
    <t>концентрат для приготовления раствора для инфузий, 60 мг/10 мл, 10 мл (1) - флаконы, 1 шт. ~ / пачки картонные</t>
  </si>
  <si>
    <t>4870208030309</t>
  </si>
  <si>
    <t>раствор для инфузий, 50 мг/мл, 200 мл (1) - контейнер, 1 шт. ~ / пакет</t>
  </si>
  <si>
    <t>ЛП-004864</t>
  </si>
  <si>
    <t>11.09.2018 559/20-18</t>
  </si>
  <si>
    <t>4607100622611</t>
  </si>
  <si>
    <t>раствор для инфузий, 50 мг/мл, 400 мл (1) - контейнер, 1 шт. ~ / пакет</t>
  </si>
  <si>
    <t>4607100622635</t>
  </si>
  <si>
    <t>раствор для инфузий, 50 мг/мл, 100 мл (1) - контейнер, 1 шт. ~ / пакет</t>
  </si>
  <si>
    <t>4607100622604</t>
  </si>
  <si>
    <t>раствор для инфузий, 50 мг/мл, 500 мл (1) - контейнер, 1 шт. ~ / пакет</t>
  </si>
  <si>
    <t>4607100622642</t>
  </si>
  <si>
    <t>раствор для инфузий, 50 мг/мл, 1000 мл (1) - контейнер, 1 шт. ~ / пакет</t>
  </si>
  <si>
    <t>4607100622659</t>
  </si>
  <si>
    <t>раствор для инфузий, 50 мг/мл, 250 мл (1) - контейнер, 1 шт. ~ / пакет</t>
  </si>
  <si>
    <t>4607100622628</t>
  </si>
  <si>
    <t>таблетки, 10 мг, 10 шт. (10) - блистер, 2 шт. ~ / пачка  картонная</t>
  </si>
  <si>
    <t>ЛП-004692</t>
  </si>
  <si>
    <t>11.09.2018 560/20-18</t>
  </si>
  <si>
    <t>5903060614703</t>
  </si>
  <si>
    <t>таблетки, 20 мг, 10 шт. (10) - блистер, 2 шт. ~ / пачка  картонная</t>
  </si>
  <si>
    <t>5903060614710</t>
  </si>
  <si>
    <t>11.09.2018 561/20-18</t>
  </si>
  <si>
    <t xml:space="preserve">Иммуноглобулин антирабический </t>
  </si>
  <si>
    <t>раствор для инъекций, ~, 5 мл ампулы, 5 шт. в комплекте с иммуноглобулином антирабическим в разведении 1:100 (ампулы) 1 мл-5 шт. / пачки  картонные</t>
  </si>
  <si>
    <t>Федеральное казенное учреждение здравоохранения "Российский научно-исследовательский противочумный институт "Микроб" Федеральной службы по надзору в сфере защиты прав потребителей и благополучия человека (ФКУЗ РосНИПЧИ "Микроб" Роспотребнадзора") - Россия</t>
  </si>
  <si>
    <t>11.09.2018 562/20-18</t>
  </si>
  <si>
    <t>11.09.2018 563/20-18</t>
  </si>
  <si>
    <t>Ф.Хоффманн-Ля Рош Лтд - Швейцария;Пр.,Перв.Уп.-Продуктос Рош С.А. де Ц.В. - Мексика;Втор.Уп.,Вып.к.-Акционерное общество "ОРТАТ"                                     (АО "ОРТАТ") - Россия.</t>
  </si>
  <si>
    <t>13.09.2018 20-4-4081042-изм</t>
  </si>
  <si>
    <t>4601907003369</t>
  </si>
  <si>
    <t>Ф.Хоффманн-Ля Рош Лтд - Швейцария;Пр.-Шанхай Рош Фармасьютикалз Лтд. - Китай;Перв.Уп.-Ф.Хоффманн-Ля Рош Лтд - Швейцария;Втор.Уп.,Вып.к.-Акционерное общество "ОРТАТ"                                     (АО "ОРТАТ") - Россия.</t>
  </si>
  <si>
    <t>4601907003376</t>
  </si>
  <si>
    <t>13.09.2018 20-4-4081041-изм</t>
  </si>
  <si>
    <t>4601907003109</t>
  </si>
  <si>
    <t>таблетки, 40 мг, (10) - упаковки ячейковые контурные, 1 шт.  / пачки картонные</t>
  </si>
  <si>
    <t>14.09.2018 20-4-4079979-изм</t>
  </si>
  <si>
    <t>4607011635007</t>
  </si>
  <si>
    <t>порошок для приготовления раствора для внутривенного и внутримышечного введения, 0,5 г + 0,5 г, флаконы, 50 шт.  / пачки картонные</t>
  </si>
  <si>
    <t>Орхид Хелскэр (подразделение Орхид Фарма Лимитед) - Индия</t>
  </si>
  <si>
    <t>14.09.2018 20-4-4080716-изм</t>
  </si>
  <si>
    <t>порошок для приготовления раствора для внутривенного и внутримышечного введения, 0,5 г + 0,5 г, флаконы, 1 шт.  / пачки картонные</t>
  </si>
  <si>
    <t>лиофилизат для приготовления концентрата для приготовления раствора для инфузий, 100 мг, (1) - флаконы, 1 шт. ~ / пачки картонные</t>
  </si>
  <si>
    <t>13.09.2018 20-4-4081229-изм</t>
  </si>
  <si>
    <t>4601907003130</t>
  </si>
  <si>
    <t>лиофилизат для приготовления концентрата для приготовления раствора для инфузий, 160 мг, (1) - флаконы, 1 шт. ~ / пачки картонные</t>
  </si>
  <si>
    <t>4601907003154</t>
  </si>
  <si>
    <t>Сандоз  д.д. - Словения;Пр.,Перв.Уп.,Втор.Уп.-Хаупт Фарма Амарег ГмбХ - Германия;Вып.к.-Эбеве Фарма Гес.м.б.Х. Нфг. КГ - Австрия.</t>
  </si>
  <si>
    <t>13.09.2018 20-4-4080141-изм</t>
  </si>
  <si>
    <t>таблетки, 5 мг, (50) - флаконы, 1 шт.  / пачки  картонные</t>
  </si>
  <si>
    <t>Сандоз д.д. -  Словения;Пр.,Перв.Уп.-Онкотек Фарма Продакшн ГмбХ - Германия;Втор.Уп.,Вып.к.-Эбеве Фарма Гес.м.б.Х. Нфг. КГ - Австрия.</t>
  </si>
  <si>
    <t>13.09.2018 20-4-4080138-изм</t>
  </si>
  <si>
    <t>лиофилизат для приготовления раствора для инфузий, 50 мг, 50 мг флаконы, 1 шт. ~ / пачки картонные</t>
  </si>
  <si>
    <t>Пара-аминосалицилат натрия-Бинергия</t>
  </si>
  <si>
    <t>раствор для инфузий, 30 мг/мл, 200 мл флаконы, 1 шт. ~ / пачки картонные</t>
  </si>
  <si>
    <t>ЗАО "Бинергия" - Россия;Пр.,Перв.Уп.,Втор.Уп.,Вып.к.-Федеральное казенное предприятие `Курская биофабрика-фирма `БИОК` (ФКП `Курская биофабрика`)` - Россия.</t>
  </si>
  <si>
    <t>ЛП-004866</t>
  </si>
  <si>
    <t>14.09.2018 564/20-18</t>
  </si>
  <si>
    <t>4605526006176</t>
  </si>
  <si>
    <t>раствор для инфузий, 30 мг/мл, 400 мл флаконы, 1 шт. ~ / пачки картонные</t>
  </si>
  <si>
    <t>4605526006183</t>
  </si>
  <si>
    <t>раствор для инфузий, 6%, 250 мл контейнеры полимерные с 2 портами, 1 шт. ~ / пачки картонные</t>
  </si>
  <si>
    <t>14.09.2018 565/20-18</t>
  </si>
  <si>
    <t>4607069222471</t>
  </si>
  <si>
    <t>раствор для инфузий, 6%, 500 мл контейнеры полимерные с 2 портами, 1 шт. ~ / пачки картонные</t>
  </si>
  <si>
    <t>4607069222488</t>
  </si>
  <si>
    <t>раствор для инфузий, 6%, 100 мл контейнеры полимерные с 2 портами, 1 шт. ~ / пачки картонные</t>
  </si>
  <si>
    <t>4607069222464</t>
  </si>
  <si>
    <t>раствор для инфузий, 6%, 1000 мл контейнеры полимерные с 2 портами, 1 шт. ~ / пачки картонные</t>
  </si>
  <si>
    <t>4607069222495</t>
  </si>
  <si>
    <t>таблетки покрытые оболочкой, -, 20 шт. блистеры, 1 шт. ~ / пачки картонные</t>
  </si>
  <si>
    <t>14.09.2018 566/20-18</t>
  </si>
  <si>
    <t>таблетки покрытые оболочкой, -, 20 шт. блистеры, 4 шт. ~ / пачки картонные</t>
  </si>
  <si>
    <t>Гриппол Квадривалент Вакцина гриппозная четырехвалентная инактивированная субъединичная адъювантная</t>
  </si>
  <si>
    <t>раствор для внутримышечного и подкожного введения, 0.500 мл (1 доза) - шприцы (1) - упаковки ячейковые контурные (1) - пачки картонные</t>
  </si>
  <si>
    <t>Общество с ограниченной ответственностью "НПО Петровакс Фарм" (ООО "НПО Петровакс Фарм") - Россия</t>
  </si>
  <si>
    <t>ЛП-004951</t>
  </si>
  <si>
    <t>14.09.2018 567/20-18</t>
  </si>
  <si>
    <t>4630002180408</t>
  </si>
  <si>
    <t>концентрат для приготовления раствора для инфузий, 5 мг/мл, 40 мл (1) - флаконы, 1 шт.  / упаковки ячейковые контурные - пачки картонные</t>
  </si>
  <si>
    <t>Санофи-Авентис Франс - Франция;Пр.,Перв.Уп.-Санофи-Авентис Дойчланд ГмбХ - Германия;Втор.Уп.,Вып.к.-ЗАО "Санофи-Авентис Восток" - Россия.</t>
  </si>
  <si>
    <t>12.09.2018 20-4-4080985-сниж</t>
  </si>
  <si>
    <t>концентрат для приготовления раствора для инфузий, 5 мг/мл, 20 мл (1) - флаконы, 1 шт.  / упаковки ячейковые контурные - пачки картонные</t>
  </si>
  <si>
    <t>концентрат для приготовления раствора для инфузий, 5 мг/мл, 10 мл (1) - флаконы, 1 шт.  / упаковки ячейковые контурные - пачки картонные</t>
  </si>
  <si>
    <t>Санофи-Авентис Франс - Франция;Пр.,Перв.Уп.,Втор.Уп.,Вып.к.-Санофи Винтроп Индустрия - Франция.</t>
  </si>
  <si>
    <t>13.09.2018 20-4-4080984-сниж</t>
  </si>
  <si>
    <t>раствор для внутривенного введения, 50мг/мл, 3 мл ампулы, 6 шт.  / упаковки контурные пластиковые (поддоны) - пачки картонные</t>
  </si>
  <si>
    <t>таблетки покрытые оболочкой, 20 мг, (30) - флаконы полиэтиленовые, 0 шт.  / пачки картонные</t>
  </si>
  <si>
    <t>Санофи-Авентис Дойчланд ГмбХ - Германия;Пр.,Перв.Уп.,Втор.Уп.,Вып.к.-Авентис Интерконтиненталь - Франция.</t>
  </si>
  <si>
    <t>13.09.2018 20-4-4080986-сниж</t>
  </si>
  <si>
    <t>таблетки покрытые оболочкой, 100 мг, (3) - упаковки ячейковые контурные, 0 шт.  / пачки картонные</t>
  </si>
  <si>
    <t>таблетки покрытые оболочкой, 10 мг, (30) - флаконы полиэтиленовые, 0 шт.  / пачки картонные</t>
  </si>
  <si>
    <t>раствор для инъекций, 8 тыс.анти-Xa МЕ/0.8 мл, шприцы с защитной системой иглы, 2 шт.  / упаковки ячейковые контурные (5) - пачки картонные</t>
  </si>
  <si>
    <t>Санофи-Авентис Франс - Франция;Пр.,Перв.Уп.-Санофи Винтроп Индустрия - Франция;Втор.Уп.,Вып.к.-ОАО "Фармстандарт-УфаВИТА" - Россия.</t>
  </si>
  <si>
    <t>13.09.2018 20-4-4080987-сниж</t>
  </si>
  <si>
    <t>раствор для инъекций, 6 тыс.анти-Xa МЕ/0.6 мл, шприцы с защитной системой иглы, 2 шт.  / упаковки ячейковые контурные (5) - пачки картонные</t>
  </si>
  <si>
    <t>раствор для инъекций, 4 тыс.анти-Xa МЕ/0.4 мл, шприцы с защитной системой иглы, 2 шт.  / упаковки ячейковые контурные (5) - пачки картонные</t>
  </si>
  <si>
    <t>раствор для инъекций, 2 тыс.анти-Xa МЕ/0.2 мл, шприцы с защитной системой иглы, 2 шт.  / упаковки ячейковые контурные (5) - пачки картонные</t>
  </si>
  <si>
    <t>раствор для инъекций, 6 тыс.анти-Xa МЕ/0.6 мл, шприцы с защитной системой иглы, 2 шт.  / упаковки ячейковые контурные (1) - пачки картонные</t>
  </si>
  <si>
    <t>13.09.2018 20-4-4080988-сниж</t>
  </si>
  <si>
    <t>раствор для инъекций, 2 тыс.анти-Xa МЕ/0.2 мл, шприцы с защитной системой иглы, 2 шт.  / упаковки ячейковые контурные (1) - пачки картонные</t>
  </si>
  <si>
    <t>таблетки покрытые пленочной оболочкой, 100 мг, (3) - упаковки ячейковые контурные, 1 шт.  / пачки картонные</t>
  </si>
  <si>
    <t>Санофи-Авентис Дойчланд ГмбХ - Германия;Пр.,Перв.Уп.,Втор.Уп.,Вып.к.-Санофи Винтроп Индустрия - Франция.</t>
  </si>
  <si>
    <t>13.09.2018 20-4-4080983-сниж</t>
  </si>
  <si>
    <t>таблетки покрытые пленочной оболочкой, 10 мг, (30) - флаконы полиэтиленовые, 1 шт.  / пачки картонные</t>
  </si>
  <si>
    <t>таблетки покрытые пленочной оболочкой, 20 мг, (30) - флаконы полиэтиленовые, 1 шт.  / пачки картонные</t>
  </si>
  <si>
    <t>таблетки, 200 мг, (10) - блистер, 3 шт.  / пачка картонная</t>
  </si>
  <si>
    <t>Санофи-Авентис Франс - Франция;Пр.,Перв.Уп.,Втор.Уп.,Вып.к.-Хиноин Завод Фармацевтических и Химических продуктов ЗАО - Венгрия.</t>
  </si>
  <si>
    <t>12.09.2018 20-4-4081104-сниж</t>
  </si>
  <si>
    <t>таблетки, покрытые пленочной оболочкой, 2 мг, (10) - упаковки ячейковые контурные, 2 шт. ~ / пачки картонные</t>
  </si>
  <si>
    <t>КРКА д.д., Ново место - Словения</t>
  </si>
  <si>
    <t>11.09.2018 20-4-4080311-сниж</t>
  </si>
  <si>
    <t>таблетки, покрытые пленочной оболочкой, 3 мг, (10) - упаковки ячейковые контурные, 2 шт. ~ / пачки картонные</t>
  </si>
  <si>
    <t>таблетки, покрытые пленочной оболочкой, 4 мг, (10) - упаковки ячейковые контурные, 2 шт. ~ / пачки картонные</t>
  </si>
  <si>
    <t>таблетки, покрытые пленочной оболочкой, 1 мг, (10) - упаковки ячейковые контурные, 2 шт. ~ / пачки картонные</t>
  </si>
  <si>
    <t>Сеннаплант</t>
  </si>
  <si>
    <t>таблетки, 13.5 мг, (20) - упаковки ячейковые контурные, 3 шт. ~ / пачки картонные</t>
  </si>
  <si>
    <t>ЛП-003377</t>
  </si>
  <si>
    <t>14.09.2018 568/20-18</t>
  </si>
  <si>
    <t>4602242005278</t>
  </si>
  <si>
    <t>таблетки, 13.5 мг, (20) - упаковки ячейковые контурные, 2 шт. ~ / пачки картонные</t>
  </si>
  <si>
    <t>4602242005261</t>
  </si>
  <si>
    <t>таблетки, 13.5 мг, (20) - упаковки ячейковые контурные, 12 шт. ~ / пачки картонные</t>
  </si>
  <si>
    <t>4602242005285</t>
  </si>
  <si>
    <t>таблетки, 13.5 мг, (20) - упаковки ячейковые контурные, 1 шт. ~ / пачки картонные</t>
  </si>
  <si>
    <t>4602242005254</t>
  </si>
  <si>
    <t>капсулы, 250 мг, 10 шт (10) - упаковки ячейковые контурные, 4 шт. ~ / пачки картонные</t>
  </si>
  <si>
    <t>ЛП-004910</t>
  </si>
  <si>
    <t>14.09.2018 569/20-18</t>
  </si>
  <si>
    <t>4602424008431</t>
  </si>
  <si>
    <t>капсулы, 500 мг, 10 шт (10) - упаковки ячейковые контурные, 6 шт. ~ / пачки картонные</t>
  </si>
  <si>
    <t>4602424008462</t>
  </si>
  <si>
    <t>капсулы, 250 мг, 10 шт (10) - упаковки ячейковые контурные, 2 шт. ~ / пачки картонные</t>
  </si>
  <si>
    <t>4602424007847</t>
  </si>
  <si>
    <t>капсулы, 500 мг, 10 шт (10) - упаковки ячейковые контурные, 4 шт. ~ / пачки картонные</t>
  </si>
  <si>
    <t>4602424008455</t>
  </si>
  <si>
    <t>капсулы, 250 мг, 10 шт (10) - упаковки ячейковые контурные, 6 шт. ~ / пачки картонные</t>
  </si>
  <si>
    <t>4602424008448</t>
  </si>
  <si>
    <t>капсулы, 500 мг, 10 шт (10) - упаковки ячейковые контурные, 2 шт. ~ / пачки картонные</t>
  </si>
  <si>
    <t>4602424007854</t>
  </si>
  <si>
    <t>таблетки подъязычные, 100 мг, 50 шт. упаковки ячейковые контурные, 1 шт. ~ / пачки картонные</t>
  </si>
  <si>
    <t>14.09.2018 570/20-18</t>
  </si>
  <si>
    <t>таблетки, 5 мг, (14) - блистер, 2 шт. ~ / пачка картонная</t>
  </si>
  <si>
    <t>ОАО "Гедеон Рихтер" - Венгрия;Пр.-Ниш Генерикс Лимитед - Ирландия;Перв.Уп.,Втор.Уп.,Вып.к.-АО "ГЕДЕОН РИХТЕР - РУС" - Россия.</t>
  </si>
  <si>
    <t>14.09.2018 571/20-18</t>
  </si>
  <si>
    <t>таблетки, 5 мг, (14) - блистер, 1 шт. ~ / пачка каротонная</t>
  </si>
  <si>
    <t>Тенофолек</t>
  </si>
  <si>
    <t>таблетки покрытые пленочной оболочкой, 300 мг, (30) - банки, 1 шт. ~ / пачки картонные</t>
  </si>
  <si>
    <t>ООО "Нанолек" - Россия;Пр.,Перв.Уп.-Ауробиндо Фарма Лимитед - Индия;Втор.Уп.,Вып.к.-ООО "Нанолек" - Россия.</t>
  </si>
  <si>
    <t>ЛП-004325</t>
  </si>
  <si>
    <t>14.09.2018 572/20-18</t>
  </si>
  <si>
    <t>4640017590772</t>
  </si>
  <si>
    <t>раствор для инфузий, 0.9%, 750 мл контейнеры полиолефиновые с 2 портами, 1 шт. ~ / ящики картонные (для стационаров)</t>
  </si>
  <si>
    <t>14.09.2018 573/20-18</t>
  </si>
  <si>
    <t>4605258006222</t>
  </si>
  <si>
    <t>раствор для инфузий, 0.9%, 800 мл контейнеры полиолефиновые с 2 портами, 1 шт. ~ / ящики картонные (для стационаров)</t>
  </si>
  <si>
    <t>4605258006239</t>
  </si>
  <si>
    <t>раствор для инфузий, 0.9%, 800 мл контейнеры полиолефиновые с 1 портом, 1 шт. ~ / ящики картонные (для стационаров)</t>
  </si>
  <si>
    <t>4605258006116</t>
  </si>
  <si>
    <t>раствор для инфузий, 0.9%, 800 мл контейнеры полиолефиновые с 1 портом, 1 шт. ~ / пакеты</t>
  </si>
  <si>
    <t>4605258006055</t>
  </si>
  <si>
    <t>раствор для инфузий, 0.9%, 750 мл контейнеры полиолефиновые с 2 портами, 1 шт. ~ / пакеты</t>
  </si>
  <si>
    <t>4605258006161</t>
  </si>
  <si>
    <t>раствор для инфузий, 0.9%, 800 мл контейнеры полиолефиновые с 2 портами, 1 шт. ~ / пакеты</t>
  </si>
  <si>
    <t>4605258006178</t>
  </si>
  <si>
    <t>раствор для инфузий, 0.9%, 750 мл контейнеры полиолефиновые с 1 портом, 1 шт. ~ / ящики картонные (для стационаров)</t>
  </si>
  <si>
    <t>4605258006109</t>
  </si>
  <si>
    <t>раствор для инфузий, 0.9%, 750 мл контейнеры полиолефиновые с 1 портом, 1 шт. ~ / пакеты</t>
  </si>
  <si>
    <t>4605258006048</t>
  </si>
  <si>
    <t>14.09.2018 574/20-18</t>
  </si>
  <si>
    <t>капли назальные, 0.1%, 20 мл флакон-капельницы, 1 шт. ~ / пачки картонные</t>
  </si>
  <si>
    <t>14.09.2018 575/20-18</t>
  </si>
  <si>
    <t>4605095011700</t>
  </si>
  <si>
    <t>4605095011724</t>
  </si>
  <si>
    <t>капли назальные, 0.05%, 20 мл флакон-капельницы, 1 шт. ~ / пачки картонные</t>
  </si>
  <si>
    <t>4605095011694</t>
  </si>
  <si>
    <t>4605095011717</t>
  </si>
  <si>
    <t>17.09.2018 576/20-18</t>
  </si>
  <si>
    <t>таблетки покрытые пленочной оболочкой, 4 мг, (10) - блистер, 2 шт.  / пачки картонные</t>
  </si>
  <si>
    <t>Плива Хрватска д.о.о. -  Республика Хорватия</t>
  </si>
  <si>
    <t>18.09.2018 20-4-4078901-сниж</t>
  </si>
  <si>
    <t>таблетки покрытые пленочной оболочкой, 2 мг, (10) - блистер, 2 шт.  / пачки картонные</t>
  </si>
  <si>
    <t>таблетки покрытые оболочкой, 1 мг, (10) - блистер, 2 шт.  / пачки картонные</t>
  </si>
  <si>
    <t>таблетки покрытые пленочной оболочкой, 1 мг, (10) - блистер, 2 шт.  / пачки картонные</t>
  </si>
  <si>
    <t>Плива Хрватска д.о.о. - Республика Хорватия;Пр.,Перв.Уп.,Втор.Уп.,Вып.к.-Плива Хрватска д.о.о. -  Республика Хорватия.</t>
  </si>
  <si>
    <t>19.09.2018 20-4-4080190-изм</t>
  </si>
  <si>
    <t>таблетки покрытые пленочной оболочкой, 150 мг, (60) - банки, 1 шт.  / пачки картонные</t>
  </si>
  <si>
    <t>Хетеро Лабс Лимитед -  Индия;Пр.,Перв.Уп.,Втор.Уп.,Вып.к.-ООО "Макиз-Фарма" - Россия.</t>
  </si>
  <si>
    <t>18.09.2018 20-4-4081144-изм</t>
  </si>
  <si>
    <t>таблетки покрытые пленочной оболочкой, 500 мг, (5) - упаковки ячейковые контурные, 1 шт.  / пачки картонные</t>
  </si>
  <si>
    <t>Общество с ограниченной ответственностью "Биоком" (ООО "Биоком") - Республика Беларусь;Пр.,Перв.Уп.,Втор.Уп.,Вып.к.-Открытое акционерное общество "Акционерное Курганское общество  медицинских препаратов и изделий "Синтез" (ОАО "Синтез") - Россия.</t>
  </si>
  <si>
    <t>11.09.2018 20-4-4078760-изм</t>
  </si>
  <si>
    <t>таблетки покрытые пленочной оболочкой, 500 мг, (5) - упаковки ячейковые контурные, 2 шт.  / пачки картонные</t>
  </si>
  <si>
    <t>таблетки покрытые пленочной оболочкой, 500 мг, (7) - упаковки ячейковые контурные, 1 шт.  / пачки картонные</t>
  </si>
  <si>
    <t>таблетки покрытые пленочной оболочкой, 250 мг, (7) - упаковки ячейковые контурные, 1 шт.  / пачки картонные</t>
  </si>
  <si>
    <t>таблетки покрытые пленочной оболочкой, 250 мг, (5) - упаковки ячейковые контурные, 1 шт.  / пачки картонные</t>
  </si>
  <si>
    <t>таблетки покрытые пленочной оболочкой, 400 мг, (5) - упаковки ячейковые контурные, 1 шт.  / пачки картонные</t>
  </si>
  <si>
    <t>11.09.2018 20-4-4078761-изм</t>
  </si>
  <si>
    <t>J01MA07</t>
  </si>
  <si>
    <t>таблетки покрытые пленочной оболочкой, 400 мг, (5) - упаковки ячейковые контурные, 2 шт.  / пачки картонные</t>
  </si>
  <si>
    <t>порошок для приготовления раствора для внутривенного и внутримышечного введения, 1 г, флаконы, 1 шт. в комплекте с растворителем: натрия хлорида раствор 0.9% (ампулы) 5 мл-2 шт. / упаковки ячейковые контурные  - пачки картонные</t>
  </si>
  <si>
    <t>11.09.2018 20-4-4078762-изм</t>
  </si>
  <si>
    <t>порошок для приготовления раствора для внутривенного и внутримышечного введения, 0.5 г, флаконы, 1 шт. в комплекте с растворителем: натрия хлорида раствор 0.9% (ампулы) 5 мл-1 шт. / упаковки ячейковые контурные  - пачки картонные</t>
  </si>
  <si>
    <t>порошок для приготовления раствора для внутривенного и внутримышечного введения, 0.5 г, флаконы, 1 шт. в комплекте с растворителем: вода для инъекций (ампулы) 5 мл-1 шт. / упаковки ячейковые контурные  - пачки картонные</t>
  </si>
  <si>
    <t>порошок для приготовления раствора для внутривенного и внутримышечного введения, 1.0 г, флакон, 50 шт.  / коробки картонные (для стационаров)</t>
  </si>
  <si>
    <t>порошок для приготовления раствора для внутривенного и внутримышечного введения, 0.5 г, флакон, 50 шт.  / коробки картонные (для стационаров)</t>
  </si>
  <si>
    <t>порошок для приготовления раствора для внутривенного и внутримышечного введения, 1 г, флакон, 1 шт. в комплекте с растворителем: вода для инъекций (ампулы) 5 мл-2 шт. / упаковки ячейковые контурные  - пачки картонные</t>
  </si>
  <si>
    <t>порошок для приготовления раствора для внутривенного и внутримышечного введения, 1 г, флаконы, 5 шт.  / пачки картонные</t>
  </si>
  <si>
    <t>порошок для приготовления раствора для внутривенного и внутримышечного введения, 0.5 г, флаконы, 10 шт.  / пачки картонные</t>
  </si>
  <si>
    <t>порошок для приготовления раствора для внутривенного и внутримышечного введения, 0.5 г, флаконы, 5 шт.  / пачки картонные</t>
  </si>
  <si>
    <t>ООО "ГЕРОФАРМ" - Россия;Пр.,Перв.Уп.-ЗАО "Московская фармацевтическая фабрика" - Россия;Втор.Уп.,Вып.к.-ООО "ГЕРОФАРМ" - Россия.</t>
  </si>
  <si>
    <t>18.09.2018 20-4-4079824-изм</t>
  </si>
  <si>
    <t>раствор для приема внутрь, 100 мг/мл, 10 мл (1) - пакетики, 10 шт. ~ / пачки картонные</t>
  </si>
  <si>
    <t>ООО "ГЕРОФАРМ" - Россия;Пр.,Перв.Уп.-САГ Мануфактуринг С.Л.У. - Испания;Втор.Уп.,Вып.к.-ООО "ГЕРОФАРМ" - Россия.</t>
  </si>
  <si>
    <t>18.09.2018 20-4-4079825-изм</t>
  </si>
  <si>
    <t>раствор для приема внутрь, 100 мг/мл, 10 мл (1) - пакетики, 5 шт. ~ / пачки картонные</t>
  </si>
  <si>
    <t>Акционерное общество "Эс Джи Биотех" - Россия;Пр.,Перв.Уп.-Зигфрид Хамельн ГмбХ - Германия;Втор.Уп.,Вып.к.-Бакстер АГ - Австрия.</t>
  </si>
  <si>
    <t>14.09.2018 20-4-4081178-изм</t>
  </si>
  <si>
    <t>Оланзапин-АЛСИ</t>
  </si>
  <si>
    <t>таблетки, 10 мг, 10 шт. упаковки ячейковые контурные, 3 шт.  / пачка картонная</t>
  </si>
  <si>
    <t>14.09.2018 20-4-4081275-изм</t>
  </si>
  <si>
    <t>4607011635120</t>
  </si>
  <si>
    <t>таблетки, 5 мг, 10 шт. упаковки ячейковые контурные, 3 шт.  / пачка картонная</t>
  </si>
  <si>
    <t>4607011635076</t>
  </si>
  <si>
    <t>лиофилизат для приготовления раствора для инфузий, 40 мг, флаконы, 10 шт. ~ / пачки картонные</t>
  </si>
  <si>
    <t>Общество с ограниченной ответственностью "ФАРМАКЛАБ"(ООО "ФАРМАКЛАБ") - Россия;Пр.,Перв.Уп.,Втор.Уп.,Вып.к.-Общество с ограниченной ответственностью Фирма "ФЕРМЕНТ" (ООО Фирма "ФЕРМЕНТ") - Россия.</t>
  </si>
  <si>
    <t>14.09.2018 20-4-4081287-изм</t>
  </si>
  <si>
    <t>лиофилизат для приготовления раствора для инфузий, 40 мг, флаконы, 1 шт. ~ / пачки картонные</t>
  </si>
  <si>
    <t>лиофилизат для приготовления раствора для инфузий, 40 мг, флаконы, 5 шт. ~ / пачки картонные</t>
  </si>
  <si>
    <t>Акционерное общество "Производственная фармацевтическая компания Обновление" (АО "ПФК Обновление") -  Россия</t>
  </si>
  <si>
    <t>19.09.2018 20-4-4080374-изм</t>
  </si>
  <si>
    <t>раствор для внутривенного и внутримышечного введения, 200 мг/мл, 5 мл ампулы, 100 шт. ~ / пачки картонные</t>
  </si>
  <si>
    <t>капли глазные, 0.3%, 2 мл тюбик-капельницы, 5 шт. ~ / пачки картонные</t>
  </si>
  <si>
    <t>S01AX13</t>
  </si>
  <si>
    <t>таблетки, 40 мг, (10) - упаковки ячейковые контурные, 10 шт. ~ / пачки картонные</t>
  </si>
  <si>
    <t>таблетки, 0.25 мг, (10) - упаковки ячейковые контурные, 5 шт. ~ / пачки картонные</t>
  </si>
  <si>
    <t>таблетки, 40 мг, (14) - упаковки ячейковые контурные, 2 шт. ~ / пачки картонные</t>
  </si>
  <si>
    <t>таблетки, 40 мг, (14) - упаковки ячейковые контурные, 2 шт. ~ / пачка картонная</t>
  </si>
  <si>
    <t>таблетки, 40 мг, (10) - упаковки ячейковые контурные, 5 шт. ~ / пачка картонная</t>
  </si>
  <si>
    <t>раствор для внутривенного введения, 400 мг/мл, 10 мл ампулы, 100 шт. ~ / пачки картонные</t>
  </si>
  <si>
    <t>раствор для внутривенного введения, 400 мг/мл, 5 мл ампулы, 10 шт. ~ / пачки картонные</t>
  </si>
  <si>
    <t>раствор для внутривенного введения, 400 мг/мл, 10 мл ампулы, 10 шт. ~ / пачки картонные</t>
  </si>
  <si>
    <t>раствор для внутривенного введения, 400 мг/мл, 5 мл ампулы, 100 шт. ~ / пачки картонные</t>
  </si>
  <si>
    <t>концентрат для приготовления раствора для инфузий, 40 мг/мл, 10 мл ампула полимерная, 10 шт. ~ / пачки картонные</t>
  </si>
  <si>
    <t>концентрат для приготовления раствора для инфузий, 40 мг/мл, 10 мл ампулы полимерные, 100 шт. ~ / пачки картонные</t>
  </si>
  <si>
    <t>раствор для инъекций, 5 мг/мл, 5 мл ампулы, 10 шт. ~ / пачки картонные</t>
  </si>
  <si>
    <t>раствор для инъекций, 5 мг/мл, 5 мл ампулы, 100 шт. ~ / пачки картонные</t>
  </si>
  <si>
    <t>раствор для инъекций, 5 мг/мл, 10 мл ампулы, 100 шт. ~ / пачки картонные</t>
  </si>
  <si>
    <t>капли глазные, 1%, 1 мл тюбик-капельницы, 5 шт. ~ / пачки картонные</t>
  </si>
  <si>
    <t>капли глазные, 1%, 10 мл тюбик-капельницы, 1 шт. ~ / пачки картонные</t>
  </si>
  <si>
    <t>капли глазные, 1%, 1 мл тюбик-капельницы, 10 шт. ~ / пачки картонные</t>
  </si>
  <si>
    <t>порошок для приготовления раствора для местного и наружного применения, ~, 3 г пакеты полиэтиленовые, 1 шт. ~ / пачки картонные</t>
  </si>
  <si>
    <t>порошок для приготовления раствора для местного и наружного применения, ~, 5 г флакон, 1 шт. ~ / пачки картонные</t>
  </si>
  <si>
    <t>порошок для приготовления раствора для местного и наружного применения, ~, 3 г флакон, 1 шт. ~ / пачки картонные</t>
  </si>
  <si>
    <t>порошок для приготовления раствора для местного и наружного применения, ~, 5 г пакеты полиэтиленовые, 1 шт. ~ / пачки картонные</t>
  </si>
  <si>
    <t>раствор для инъекций, 20 мг/мл, 2 мл ампулы, 100 шт. ~ / пачки картонные</t>
  </si>
  <si>
    <t>раствор для инъекций, 100 мг/мл, 2 мл ампулы, 10 шт. ~ / пачки картонные</t>
  </si>
  <si>
    <t>раствор для инъекций, 100 мг/мл, 2 мл ампулы, 100 шт. ~ / пачки картонные</t>
  </si>
  <si>
    <t>капли глазные, 0.25%, 5 мл тюбик-капельницы, 1 шт. ~ / пачки картонные</t>
  </si>
  <si>
    <t>капли глазные, 0.5%, 1 мл тюбик-капельницы, 5 шт. ~ / пачки картонные</t>
  </si>
  <si>
    <t>капли глазные, 0.5%, 10 мл тюбик-капельницы, 1 шт. ~ / пачки картонные</t>
  </si>
  <si>
    <t>капли глазные, 0.25%, 1 мл тюбик-капельницы, 5 шт. ~ / пачки картонные</t>
  </si>
  <si>
    <t>капли глазные, 0.25%, 10 мл тюбик-капельницы, 1 шт. ~ / пачки картонные</t>
  </si>
  <si>
    <t>капли глазные, 0.5%, 1 мл тюбик-капельницы, 10 шт. ~ / пачки картонные</t>
  </si>
  <si>
    <t>капли глазные, 0.25%, 1 мл тюбик-капельницы, 10 шт. ~ / пачки картонные</t>
  </si>
  <si>
    <t xml:space="preserve">таблетки, 10 мг, (20) - упаковки ячейковые контурные, 1 шт. ~ / </t>
  </si>
  <si>
    <t>таблетки, 250 мг, (8) - упаковки ячейковые контурные, 3 шт. ~ / пачки картонные</t>
  </si>
  <si>
    <t>растворитель для приготовления лекарственных форм для инъекций, 0.9%, 5 мл ампулы, 10 шт. ~ / пачки картонные</t>
  </si>
  <si>
    <t>растворитель для приготовления лекарственных форм для инъекций, 0.9%, 5 мл ампулы, 100 шт. ~ / пачки картонные</t>
  </si>
  <si>
    <t>растворитель для приготовления лекарственных форм для инъекций, 0.9%, 10 мл ампулы, 100 шт. ~ / пачки картонные</t>
  </si>
  <si>
    <t>растворитель для приготовления лекарственных форм для инъекций, 0.9%, 10 мл ампулы, 10 шт. ~ / пачки картонные</t>
  </si>
  <si>
    <t>таблетки, 0.5 мг, (10) - упаковки ячейковые контурные, 10 шт. ~ / пачки картонные</t>
  </si>
  <si>
    <t>таблетки, 200 мкг, (14) - упаковки ячейковые контурные, 8 шт. ~ / пачки картонные</t>
  </si>
  <si>
    <t>таблетки, 100 мкг, (14) - упаковки ячейковые контурные, 4 шт. ~ / пачки картонные</t>
  </si>
  <si>
    <t>таблетки, 200 мкг, (14) - упаковки ячейковые контурные, 4 шт. ~ / пачки картонные</t>
  </si>
  <si>
    <t>таблетки, 100 мкг, (14) - упаковки ячейковые контурные, 8 шт. ~ / пачки картонные</t>
  </si>
  <si>
    <t xml:space="preserve">таблетки, 5 мг, (20) - упаковки ячейковые контурные, 1 шт. ~ / </t>
  </si>
  <si>
    <t>таблетки, 20 мг, (14) - упаковки ячейковые контурные, 2 шт. ~ / пачки картонные</t>
  </si>
  <si>
    <t>растворитель для приготовления лекарственных форм для инъекций, ~, 10 мл ампулы полимерные, 100 шт. ~ / коробки картонные</t>
  </si>
  <si>
    <t>растворитель для приготовления лекарственных форм для инъекций, ~, 10 мл ампулы полимерные, 10 шт. ~ / пачки картонные</t>
  </si>
  <si>
    <t>растворитель для приготовления лекарственных форм для инъекций, ~, 2 мл ампулы полимерные, 100 шт. ~ / коробки картонные</t>
  </si>
  <si>
    <t>растворитель для приготовления лекарственных форм для инъекций, ~, 2 мл ампулы полимерные, 10 шт. ~ / пачки картонные</t>
  </si>
  <si>
    <t>растворитель для приготовления лекарственных форм для инъекций, ~, 5 мл ампулы полимерные, 10 шт. ~ / пачки картонные</t>
  </si>
  <si>
    <t>растворитель для приготовления лекарственных форм для инъекций, ~, 5 мл ампулы полимерные, 100 шт. ~ / коробки картонные</t>
  </si>
  <si>
    <t xml:space="preserve">таблетки, 20 мг, (20) - упаковки ячейковые контурные, 1 шт. ~ / </t>
  </si>
  <si>
    <t>раствор для местного и наружного применения, 3%, 2 мл тюбик-капельницы, 5 шт. ~ / пачки картонные</t>
  </si>
  <si>
    <t>раствор для местного и наружного применения, 3%, 2 мл тюбик-капельницы, 10 шт. ~ / пачки картонные</t>
  </si>
  <si>
    <t>раствор для местного и наружного применения, 3%, 5 мл тюбик-капельницы, 10 шт. ~ / пачки картонные</t>
  </si>
  <si>
    <t>раствор для местного и наружного применения, 3%, 5 мл тюбик-капельницы, 5 шт. ~ / пачки картонные</t>
  </si>
  <si>
    <t>раствор для местного и наружного применения, 3%, 10 мл тюбик-капельницы, 5 шт. ~ / пачки картонные</t>
  </si>
  <si>
    <t>раствор для местного и наружного применения, 3%, 10 мл тюбик-капельницы, 10 шт. ~ / пачки картонные</t>
  </si>
  <si>
    <t>таблетки, покрытые пленочной оболочкой, 200 мг, (10) - блистер, 3 шт. ~ / пачки картонные</t>
  </si>
  <si>
    <t>ООО "АРС" - Россия;Пр.,Перв.Уп.,Втор.Уп.,Вып.к.-Общество с ограниченной ответственностью "РОЗЛЕКС ФАРМ" 
(ООО "РОЗЛЕКС ФАРМ") - Россия.</t>
  </si>
  <si>
    <t>18.09.2018 20-4-4081320-изм</t>
  </si>
  <si>
    <t>4640018641152</t>
  </si>
  <si>
    <t>таблетки, покрытые пленочной оболочкой, 600 мг, (10) - блистер, 3 шт. ~ / пачки картонные</t>
  </si>
  <si>
    <t>4640018641169</t>
  </si>
  <si>
    <t>таблетки, покрытые оболочкой, 200 мг, (60) - банки, 1 шт. ~ / пачки картонные</t>
  </si>
  <si>
    <t>19.09.2018 20-4-4079860-изм</t>
  </si>
  <si>
    <t>спрей подъязычный дозированный, 0.4 мг/доза, 200 доз (10мл/8г) - флаконы с насадкой-распылителем (1) - пачки картонные</t>
  </si>
  <si>
    <t>капсулы, 10 мг, (10) - упаковки ячейковые контурные, 2 шт. ~ / пачки картонные</t>
  </si>
  <si>
    <t>капсулы, 10 мг, (10) - упаковки ячейковые контурные, 3 шт. ~ / пачки картонные</t>
  </si>
  <si>
    <t>капсулы, 20 мг, (10) - упаковки ячейковые контурные, 2 шт. ~ / пачки картонные</t>
  </si>
  <si>
    <t>Аторвастатин Медисорб</t>
  </si>
  <si>
    <t>4603182001528</t>
  </si>
  <si>
    <t>4603182001511</t>
  </si>
  <si>
    <t>4603182001504</t>
  </si>
  <si>
    <t>концентрат для приготовления раствора для инфузий, 400 мг/20 мл, 20 мл флаконы, 1 шт.  / коробка картонная</t>
  </si>
  <si>
    <t>Сандоз д.д. -  Словения;Пр.,Перв.Уп.,Втор.Уп.,Вып.к.-Эбеве Фарма Гес.м.б.Х. Нфг. КГ - Австрия.</t>
  </si>
  <si>
    <t>14.09.2018 20-4-4080143-изм</t>
  </si>
  <si>
    <t>концентрат для приготовления раствора для инфузий, 50 мг/2.5 мл, 2.500 мл флаконы, 1 шт.  / коробка картонная</t>
  </si>
  <si>
    <t>концентрат для приготовления раствора для инфузий, 100 мг/5 мл, 5 мл флаконы, 1 шт.  / коробка картонная</t>
  </si>
  <si>
    <t>концентрат для приготовления раствора для инфузий, 200 мг/10 мл, 10 мл флаконы, 1 шт.  / коробка картонная</t>
  </si>
  <si>
    <t>19.09.2018 20-4-4081255-изм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</si>
  <si>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</si>
  <si>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</si>
  <si>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</si>
  <si>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</si>
  <si>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10.09.2018 по 25.09.2018)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</si>
</sst>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1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2"/>
  <sheetViews>
    <sheetView tabSelected="1" zoomScaleNormal="100" workbookViewId="0">
      <selection sqref="A1:O1"/>
    </sheetView>
  </sheetViews>
  <sheetFormatPr defaultRowHeight="12.75" x14ac:dyDescent="0.2"/>
  <cols>
    <col min="1" max="1" width="12" customWidth="1"/>
    <col min="2" max="2" width="11.140625" customWidth="1"/>
    <col min="3" max="3" width="23" customWidth="1"/>
    <col min="4" max="4" width="25.42578125" customWidth="1"/>
    <col min="6" max="6" width="11.85546875" customWidth="1"/>
    <col min="7" max="7" width="10.5703125" customWidth="1"/>
    <col min="8" max="8" width="10" customWidth="1"/>
    <col min="9" max="9" width="11.42578125" customWidth="1"/>
    <col min="10" max="10" width="11.28515625" customWidth="1"/>
    <col min="13" max="13" width="11" customWidth="1"/>
    <col min="14" max="15" width="10.5703125" customWidth="1"/>
  </cols>
  <sheetData>
    <row r="1" spans="1:15" ht="54.75" customHeight="1" x14ac:dyDescent="0.2">
      <c r="A1" s="12" t="s">
        <v>962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.5" customHeight="1" x14ac:dyDescent="0.2"/>
    <row r="3" spans="1:15" ht="89.2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8" t="s">
        <v>958</v>
      </c>
      <c r="H3" s="8" t="s">
        <v>959</v>
      </c>
      <c r="I3" s="8" t="s">
        <v>960</v>
      </c>
      <c r="J3" s="8" t="s">
        <v>961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1:15" ht="135" x14ac:dyDescent="0.2">
      <c r="A4" s="2" t="s">
        <v>388</v>
      </c>
      <c r="B4" s="3" t="s">
        <v>482</v>
      </c>
      <c r="C4" s="3" t="s">
        <v>606</v>
      </c>
      <c r="D4" s="3" t="s">
        <v>552</v>
      </c>
      <c r="E4" s="4">
        <v>10</v>
      </c>
      <c r="F4" s="5">
        <v>1169.0899999999999</v>
      </c>
      <c r="G4" s="11">
        <f>F4*0.12</f>
        <v>140.29079999999999</v>
      </c>
      <c r="H4" s="10">
        <f>F4*0.18</f>
        <v>210.43619999999999</v>
      </c>
      <c r="I4" s="10">
        <f>F4+(F4*0.12)+(F4*0.18)</f>
        <v>1519.817</v>
      </c>
      <c r="J4" s="10">
        <f t="shared" ref="J4:J67" si="0">I4*1.1</f>
        <v>1671.7987000000001</v>
      </c>
      <c r="K4" s="6"/>
      <c r="L4" s="3" t="s">
        <v>483</v>
      </c>
      <c r="M4" s="6" t="s">
        <v>607</v>
      </c>
      <c r="N4" s="7" t="s">
        <v>484</v>
      </c>
      <c r="O4" s="7" t="s">
        <v>389</v>
      </c>
    </row>
    <row r="5" spans="1:15" ht="90" x14ac:dyDescent="0.2">
      <c r="A5" s="2" t="s">
        <v>201</v>
      </c>
      <c r="B5" s="3" t="s">
        <v>201</v>
      </c>
      <c r="C5" s="3" t="s">
        <v>480</v>
      </c>
      <c r="D5" s="3" t="s">
        <v>873</v>
      </c>
      <c r="E5" s="4">
        <v>20</v>
      </c>
      <c r="F5" s="5">
        <v>82.94</v>
      </c>
      <c r="G5" s="11">
        <f>F5*0.15</f>
        <v>12.440999999999999</v>
      </c>
      <c r="H5" s="10">
        <f>F5*0.25</f>
        <v>20.734999999999999</v>
      </c>
      <c r="I5" s="10">
        <f>F5+(F5*0.15)+(F5*0.25)</f>
        <v>116.116</v>
      </c>
      <c r="J5" s="10">
        <f t="shared" si="0"/>
        <v>127.72760000000001</v>
      </c>
      <c r="K5" s="6"/>
      <c r="L5" s="3" t="s">
        <v>541</v>
      </c>
      <c r="M5" s="6" t="s">
        <v>874</v>
      </c>
      <c r="N5" s="7" t="s">
        <v>547</v>
      </c>
      <c r="O5" s="7" t="s">
        <v>368</v>
      </c>
    </row>
    <row r="6" spans="1:15" ht="120" x14ac:dyDescent="0.2">
      <c r="A6" s="2" t="s">
        <v>201</v>
      </c>
      <c r="B6" s="3" t="s">
        <v>201</v>
      </c>
      <c r="C6" s="3" t="s">
        <v>548</v>
      </c>
      <c r="D6" s="3" t="s">
        <v>873</v>
      </c>
      <c r="E6" s="4">
        <v>10</v>
      </c>
      <c r="F6" s="5">
        <v>94.76</v>
      </c>
      <c r="G6" s="11">
        <f>F6*0.15</f>
        <v>14.214</v>
      </c>
      <c r="H6" s="10">
        <f>F6*0.25</f>
        <v>23.69</v>
      </c>
      <c r="I6" s="10">
        <f>F6+(F6*0.15)+(F6*0.25)</f>
        <v>132.66400000000002</v>
      </c>
      <c r="J6" s="10">
        <f t="shared" si="0"/>
        <v>145.93040000000002</v>
      </c>
      <c r="K6" s="6"/>
      <c r="L6" s="3" t="s">
        <v>526</v>
      </c>
      <c r="M6" s="6" t="s">
        <v>874</v>
      </c>
      <c r="N6" s="7" t="s">
        <v>549</v>
      </c>
      <c r="O6" s="7" t="s">
        <v>368</v>
      </c>
    </row>
    <row r="7" spans="1:15" ht="90" x14ac:dyDescent="0.2">
      <c r="A7" s="2" t="s">
        <v>201</v>
      </c>
      <c r="B7" s="3" t="s">
        <v>201</v>
      </c>
      <c r="C7" s="3" t="s">
        <v>525</v>
      </c>
      <c r="D7" s="3" t="s">
        <v>873</v>
      </c>
      <c r="E7" s="4">
        <v>1</v>
      </c>
      <c r="F7" s="5">
        <v>118.45</v>
      </c>
      <c r="G7" s="11">
        <f>F7*0.15</f>
        <v>17.767499999999998</v>
      </c>
      <c r="H7" s="10">
        <f>F7*0.25</f>
        <v>29.612500000000001</v>
      </c>
      <c r="I7" s="10">
        <f>F7+(F7*0.15)+(F7*0.25)</f>
        <v>165.83</v>
      </c>
      <c r="J7" s="10">
        <f t="shared" si="0"/>
        <v>182.41300000000004</v>
      </c>
      <c r="K7" s="6"/>
      <c r="L7" s="3" t="s">
        <v>526</v>
      </c>
      <c r="M7" s="6" t="s">
        <v>874</v>
      </c>
      <c r="N7" s="7" t="s">
        <v>527</v>
      </c>
      <c r="O7" s="7" t="s">
        <v>368</v>
      </c>
    </row>
    <row r="8" spans="1:15" ht="90" x14ac:dyDescent="0.2">
      <c r="A8" s="2" t="s">
        <v>201</v>
      </c>
      <c r="B8" s="3" t="s">
        <v>201</v>
      </c>
      <c r="C8" s="3" t="s">
        <v>540</v>
      </c>
      <c r="D8" s="3" t="s">
        <v>873</v>
      </c>
      <c r="E8" s="4">
        <v>30</v>
      </c>
      <c r="F8" s="5">
        <v>124.41</v>
      </c>
      <c r="G8" s="11">
        <f>F8*0.15</f>
        <v>18.6615</v>
      </c>
      <c r="H8" s="10">
        <f>F8*0.25</f>
        <v>31.102499999999999</v>
      </c>
      <c r="I8" s="10">
        <f>F8+(F8*0.15)+(F8*0.25)</f>
        <v>174.17399999999998</v>
      </c>
      <c r="J8" s="10">
        <f t="shared" si="0"/>
        <v>191.59139999999999</v>
      </c>
      <c r="K8" s="6"/>
      <c r="L8" s="3" t="s">
        <v>541</v>
      </c>
      <c r="M8" s="6" t="s">
        <v>874</v>
      </c>
      <c r="N8" s="7" t="s">
        <v>542</v>
      </c>
      <c r="O8" s="7" t="s">
        <v>368</v>
      </c>
    </row>
    <row r="9" spans="1:15" ht="90" x14ac:dyDescent="0.2">
      <c r="A9" s="2" t="s">
        <v>201</v>
      </c>
      <c r="B9" s="3" t="s">
        <v>201</v>
      </c>
      <c r="C9" s="3" t="s">
        <v>543</v>
      </c>
      <c r="D9" s="3" t="s">
        <v>873</v>
      </c>
      <c r="E9" s="4">
        <v>50</v>
      </c>
      <c r="F9" s="5">
        <v>161.6</v>
      </c>
      <c r="G9" s="11">
        <f>F9*0.15</f>
        <v>24.24</v>
      </c>
      <c r="H9" s="10">
        <f>F9*0.25</f>
        <v>40.4</v>
      </c>
      <c r="I9" s="10">
        <f>F9+(F9*0.15)+(F9*0.25)</f>
        <v>226.24</v>
      </c>
      <c r="J9" s="10">
        <f t="shared" si="0"/>
        <v>248.86400000000003</v>
      </c>
      <c r="K9" s="6"/>
      <c r="L9" s="3" t="s">
        <v>541</v>
      </c>
      <c r="M9" s="6" t="s">
        <v>874</v>
      </c>
      <c r="N9" s="7" t="s">
        <v>544</v>
      </c>
      <c r="O9" s="7" t="s">
        <v>368</v>
      </c>
    </row>
    <row r="10" spans="1:15" ht="75" x14ac:dyDescent="0.2">
      <c r="A10" s="2" t="s">
        <v>13</v>
      </c>
      <c r="B10" s="3" t="s">
        <v>13</v>
      </c>
      <c r="C10" s="3" t="s">
        <v>652</v>
      </c>
      <c r="D10" s="3" t="s">
        <v>524</v>
      </c>
      <c r="E10" s="4">
        <v>1</v>
      </c>
      <c r="F10" s="5">
        <v>42.85</v>
      </c>
      <c r="G10" s="9">
        <f>F10*0.18</f>
        <v>7.7130000000000001</v>
      </c>
      <c r="H10" s="10">
        <f>F10*0.31</f>
        <v>13.2835</v>
      </c>
      <c r="I10" s="10">
        <f>F10+(F10*0.18)+(F10*0.31)</f>
        <v>63.846500000000006</v>
      </c>
      <c r="J10" s="10">
        <f t="shared" si="0"/>
        <v>70.231150000000014</v>
      </c>
      <c r="K10" s="6"/>
      <c r="L10" s="3" t="s">
        <v>647</v>
      </c>
      <c r="M10" s="6" t="s">
        <v>648</v>
      </c>
      <c r="N10" s="7" t="s">
        <v>653</v>
      </c>
      <c r="O10" s="7" t="s">
        <v>464</v>
      </c>
    </row>
    <row r="11" spans="1:15" ht="75" x14ac:dyDescent="0.2">
      <c r="A11" s="2" t="s">
        <v>13</v>
      </c>
      <c r="B11" s="3" t="s">
        <v>13</v>
      </c>
      <c r="C11" s="3" t="s">
        <v>646</v>
      </c>
      <c r="D11" s="3" t="s">
        <v>524</v>
      </c>
      <c r="E11" s="4">
        <v>1</v>
      </c>
      <c r="F11" s="5">
        <v>52.39</v>
      </c>
      <c r="G11" s="11">
        <f t="shared" ref="G11:G16" si="1">F11*0.15</f>
        <v>7.8584999999999994</v>
      </c>
      <c r="H11" s="10">
        <f t="shared" ref="H11:H16" si="2">F11*0.25</f>
        <v>13.0975</v>
      </c>
      <c r="I11" s="10">
        <f t="shared" ref="I11:I16" si="3">F11+(F11*0.15)+(F11*0.25)</f>
        <v>73.346000000000004</v>
      </c>
      <c r="J11" s="10">
        <f t="shared" si="0"/>
        <v>80.680600000000013</v>
      </c>
      <c r="K11" s="6"/>
      <c r="L11" s="3" t="s">
        <v>647</v>
      </c>
      <c r="M11" s="6" t="s">
        <v>648</v>
      </c>
      <c r="N11" s="7" t="s">
        <v>649</v>
      </c>
      <c r="O11" s="7" t="s">
        <v>464</v>
      </c>
    </row>
    <row r="12" spans="1:15" ht="75" x14ac:dyDescent="0.2">
      <c r="A12" s="2" t="s">
        <v>13</v>
      </c>
      <c r="B12" s="3" t="s">
        <v>13</v>
      </c>
      <c r="C12" s="3" t="s">
        <v>650</v>
      </c>
      <c r="D12" s="3" t="s">
        <v>524</v>
      </c>
      <c r="E12" s="4">
        <v>1</v>
      </c>
      <c r="F12" s="5">
        <v>84</v>
      </c>
      <c r="G12" s="11">
        <f t="shared" si="1"/>
        <v>12.6</v>
      </c>
      <c r="H12" s="10">
        <f t="shared" si="2"/>
        <v>21</v>
      </c>
      <c r="I12" s="10">
        <f t="shared" si="3"/>
        <v>117.6</v>
      </c>
      <c r="J12" s="10">
        <f t="shared" si="0"/>
        <v>129.36000000000001</v>
      </c>
      <c r="K12" s="6"/>
      <c r="L12" s="3" t="s">
        <v>647</v>
      </c>
      <c r="M12" s="6" t="s">
        <v>648</v>
      </c>
      <c r="N12" s="7" t="s">
        <v>651</v>
      </c>
      <c r="O12" s="7" t="s">
        <v>464</v>
      </c>
    </row>
    <row r="13" spans="1:15" ht="75" x14ac:dyDescent="0.2">
      <c r="A13" s="2" t="s">
        <v>13</v>
      </c>
      <c r="B13" s="3" t="s">
        <v>13</v>
      </c>
      <c r="C13" s="3" t="s">
        <v>658</v>
      </c>
      <c r="D13" s="3" t="s">
        <v>524</v>
      </c>
      <c r="E13" s="4">
        <v>1</v>
      </c>
      <c r="F13" s="5">
        <v>84</v>
      </c>
      <c r="G13" s="11">
        <f t="shared" si="1"/>
        <v>12.6</v>
      </c>
      <c r="H13" s="10">
        <f t="shared" si="2"/>
        <v>21</v>
      </c>
      <c r="I13" s="10">
        <f t="shared" si="3"/>
        <v>117.6</v>
      </c>
      <c r="J13" s="10">
        <f t="shared" si="0"/>
        <v>129.36000000000001</v>
      </c>
      <c r="K13" s="6"/>
      <c r="L13" s="3" t="s">
        <v>647</v>
      </c>
      <c r="M13" s="6" t="s">
        <v>648</v>
      </c>
      <c r="N13" s="7" t="s">
        <v>659</v>
      </c>
      <c r="O13" s="7" t="s">
        <v>464</v>
      </c>
    </row>
    <row r="14" spans="1:15" ht="75" x14ac:dyDescent="0.2">
      <c r="A14" s="2" t="s">
        <v>13</v>
      </c>
      <c r="B14" s="3" t="s">
        <v>13</v>
      </c>
      <c r="C14" s="3" t="s">
        <v>654</v>
      </c>
      <c r="D14" s="3" t="s">
        <v>524</v>
      </c>
      <c r="E14" s="4">
        <v>1</v>
      </c>
      <c r="F14" s="5">
        <v>94.8</v>
      </c>
      <c r="G14" s="11">
        <f t="shared" si="1"/>
        <v>14.219999999999999</v>
      </c>
      <c r="H14" s="10">
        <f t="shared" si="2"/>
        <v>23.7</v>
      </c>
      <c r="I14" s="10">
        <f t="shared" si="3"/>
        <v>132.72</v>
      </c>
      <c r="J14" s="10">
        <f t="shared" si="0"/>
        <v>145.99200000000002</v>
      </c>
      <c r="K14" s="6"/>
      <c r="L14" s="3" t="s">
        <v>647</v>
      </c>
      <c r="M14" s="6" t="s">
        <v>648</v>
      </c>
      <c r="N14" s="7" t="s">
        <v>655</v>
      </c>
      <c r="O14" s="7" t="s">
        <v>464</v>
      </c>
    </row>
    <row r="15" spans="1:15" ht="75" x14ac:dyDescent="0.2">
      <c r="A15" s="2" t="s">
        <v>13</v>
      </c>
      <c r="B15" s="3" t="s">
        <v>13</v>
      </c>
      <c r="C15" s="3" t="s">
        <v>656</v>
      </c>
      <c r="D15" s="3" t="s">
        <v>524</v>
      </c>
      <c r="E15" s="4">
        <v>1</v>
      </c>
      <c r="F15" s="5">
        <v>141.69</v>
      </c>
      <c r="G15" s="11">
        <f t="shared" si="1"/>
        <v>21.253499999999999</v>
      </c>
      <c r="H15" s="10">
        <f t="shared" si="2"/>
        <v>35.422499999999999</v>
      </c>
      <c r="I15" s="10">
        <f t="shared" si="3"/>
        <v>198.36599999999999</v>
      </c>
      <c r="J15" s="10">
        <f t="shared" si="0"/>
        <v>218.20259999999999</v>
      </c>
      <c r="K15" s="6"/>
      <c r="L15" s="3" t="s">
        <v>647</v>
      </c>
      <c r="M15" s="6" t="s">
        <v>648</v>
      </c>
      <c r="N15" s="7" t="s">
        <v>657</v>
      </c>
      <c r="O15" s="7" t="s">
        <v>464</v>
      </c>
    </row>
    <row r="16" spans="1:15" ht="60" x14ac:dyDescent="0.2">
      <c r="A16" s="2" t="s">
        <v>22</v>
      </c>
      <c r="B16" s="3" t="s">
        <v>488</v>
      </c>
      <c r="C16" s="3" t="s">
        <v>453</v>
      </c>
      <c r="D16" s="3" t="s">
        <v>487</v>
      </c>
      <c r="E16" s="4">
        <v>20</v>
      </c>
      <c r="F16" s="5">
        <v>93.81</v>
      </c>
      <c r="G16" s="11">
        <f t="shared" si="1"/>
        <v>14.0715</v>
      </c>
      <c r="H16" s="10">
        <f t="shared" si="2"/>
        <v>23.452500000000001</v>
      </c>
      <c r="I16" s="10">
        <f t="shared" si="3"/>
        <v>131.334</v>
      </c>
      <c r="J16" s="10">
        <f t="shared" si="0"/>
        <v>144.46740000000003</v>
      </c>
      <c r="K16" s="6"/>
      <c r="L16" s="3" t="s">
        <v>251</v>
      </c>
      <c r="M16" s="6" t="s">
        <v>666</v>
      </c>
      <c r="N16" s="7" t="s">
        <v>489</v>
      </c>
      <c r="O16" s="7" t="s">
        <v>439</v>
      </c>
    </row>
    <row r="17" spans="1:15" ht="90" x14ac:dyDescent="0.2">
      <c r="A17" s="2" t="s">
        <v>144</v>
      </c>
      <c r="B17" s="3" t="s">
        <v>145</v>
      </c>
      <c r="C17" s="3" t="s">
        <v>434</v>
      </c>
      <c r="D17" s="3" t="s">
        <v>873</v>
      </c>
      <c r="E17" s="4">
        <v>50</v>
      </c>
      <c r="F17" s="5">
        <v>11.05</v>
      </c>
      <c r="G17" s="9">
        <f>F17*0.18</f>
        <v>1.9890000000000001</v>
      </c>
      <c r="H17" s="10">
        <f>F17*0.31</f>
        <v>3.4255</v>
      </c>
      <c r="I17" s="10">
        <f>F17+(F17*0.18)+(F17*0.31)</f>
        <v>16.464500000000001</v>
      </c>
      <c r="J17" s="10">
        <f t="shared" si="0"/>
        <v>18.110950000000003</v>
      </c>
      <c r="K17" s="6"/>
      <c r="L17" s="3" t="s">
        <v>146</v>
      </c>
      <c r="M17" s="6" t="s">
        <v>874</v>
      </c>
      <c r="N17" s="7" t="s">
        <v>148</v>
      </c>
      <c r="O17" s="7" t="s">
        <v>392</v>
      </c>
    </row>
    <row r="18" spans="1:15" ht="90" x14ac:dyDescent="0.2">
      <c r="A18" s="2" t="s">
        <v>144</v>
      </c>
      <c r="B18" s="3" t="s">
        <v>145</v>
      </c>
      <c r="C18" s="3" t="s">
        <v>435</v>
      </c>
      <c r="D18" s="3" t="s">
        <v>873</v>
      </c>
      <c r="E18" s="4">
        <v>50</v>
      </c>
      <c r="F18" s="5">
        <v>11.05</v>
      </c>
      <c r="G18" s="9">
        <f>F18*0.18</f>
        <v>1.9890000000000001</v>
      </c>
      <c r="H18" s="10">
        <f>F18*0.31</f>
        <v>3.4255</v>
      </c>
      <c r="I18" s="10">
        <f>F18+(F18*0.18)+(F18*0.31)</f>
        <v>16.464500000000001</v>
      </c>
      <c r="J18" s="10">
        <f t="shared" si="0"/>
        <v>18.110950000000003</v>
      </c>
      <c r="K18" s="6"/>
      <c r="L18" s="3" t="s">
        <v>146</v>
      </c>
      <c r="M18" s="6" t="s">
        <v>874</v>
      </c>
      <c r="N18" s="7" t="s">
        <v>150</v>
      </c>
      <c r="O18" s="7" t="s">
        <v>392</v>
      </c>
    </row>
    <row r="19" spans="1:15" ht="90" x14ac:dyDescent="0.2">
      <c r="A19" s="2" t="s">
        <v>144</v>
      </c>
      <c r="B19" s="3" t="s">
        <v>145</v>
      </c>
      <c r="C19" s="3" t="s">
        <v>513</v>
      </c>
      <c r="D19" s="3" t="s">
        <v>873</v>
      </c>
      <c r="E19" s="4">
        <v>100</v>
      </c>
      <c r="F19" s="5">
        <v>15.47</v>
      </c>
      <c r="G19" s="9">
        <f>F19*0.18</f>
        <v>2.7846000000000002</v>
      </c>
      <c r="H19" s="10">
        <f>F19*0.31</f>
        <v>4.7957000000000001</v>
      </c>
      <c r="I19" s="10">
        <f>F19+(F19*0.18)+(F19*0.31)</f>
        <v>23.0503</v>
      </c>
      <c r="J19" s="10">
        <f t="shared" si="0"/>
        <v>25.355330000000002</v>
      </c>
      <c r="K19" s="6"/>
      <c r="L19" s="3" t="s">
        <v>146</v>
      </c>
      <c r="M19" s="6" t="s">
        <v>874</v>
      </c>
      <c r="N19" s="7" t="s">
        <v>147</v>
      </c>
      <c r="O19" s="7" t="s">
        <v>392</v>
      </c>
    </row>
    <row r="20" spans="1:15" ht="90" x14ac:dyDescent="0.2">
      <c r="A20" s="2" t="s">
        <v>144</v>
      </c>
      <c r="B20" s="3" t="s">
        <v>145</v>
      </c>
      <c r="C20" s="3" t="s">
        <v>878</v>
      </c>
      <c r="D20" s="3" t="s">
        <v>873</v>
      </c>
      <c r="E20" s="4">
        <v>100</v>
      </c>
      <c r="F20" s="5">
        <v>15.47</v>
      </c>
      <c r="G20" s="9">
        <f>F20*0.18</f>
        <v>2.7846000000000002</v>
      </c>
      <c r="H20" s="10">
        <f>F20*0.31</f>
        <v>4.7957000000000001</v>
      </c>
      <c r="I20" s="10">
        <f>F20+(F20*0.18)+(F20*0.31)</f>
        <v>23.0503</v>
      </c>
      <c r="J20" s="10">
        <f t="shared" si="0"/>
        <v>25.355330000000002</v>
      </c>
      <c r="K20" s="6"/>
      <c r="L20" s="3" t="s">
        <v>146</v>
      </c>
      <c r="M20" s="6" t="s">
        <v>874</v>
      </c>
      <c r="N20" s="7" t="s">
        <v>149</v>
      </c>
      <c r="O20" s="7" t="s">
        <v>392</v>
      </c>
    </row>
    <row r="21" spans="1:15" ht="90" x14ac:dyDescent="0.2">
      <c r="A21" s="2" t="s">
        <v>92</v>
      </c>
      <c r="B21" s="3" t="s">
        <v>93</v>
      </c>
      <c r="C21" s="3" t="s">
        <v>735</v>
      </c>
      <c r="D21" s="3" t="s">
        <v>732</v>
      </c>
      <c r="E21" s="4">
        <v>30</v>
      </c>
      <c r="F21" s="5">
        <v>997.32</v>
      </c>
      <c r="G21" s="11">
        <f t="shared" ref="G21:G26" si="4">F21*0.12</f>
        <v>119.6784</v>
      </c>
      <c r="H21" s="10">
        <f t="shared" ref="H21:H26" si="5">F21*0.18</f>
        <v>179.51760000000002</v>
      </c>
      <c r="I21" s="10">
        <f t="shared" ref="I21:I26" si="6">F21+(F21*0.12)+(F21*0.18)</f>
        <v>1296.5160000000001</v>
      </c>
      <c r="J21" s="10">
        <f t="shared" si="0"/>
        <v>1426.1676000000002</v>
      </c>
      <c r="K21" s="6"/>
      <c r="L21" s="3" t="s">
        <v>94</v>
      </c>
      <c r="M21" s="6" t="s">
        <v>733</v>
      </c>
      <c r="N21" s="7" t="s">
        <v>95</v>
      </c>
      <c r="O21" s="7" t="s">
        <v>417</v>
      </c>
    </row>
    <row r="22" spans="1:15" ht="90" x14ac:dyDescent="0.2">
      <c r="A22" s="2" t="s">
        <v>92</v>
      </c>
      <c r="B22" s="3" t="s">
        <v>93</v>
      </c>
      <c r="C22" s="3" t="s">
        <v>748</v>
      </c>
      <c r="D22" s="3" t="s">
        <v>746</v>
      </c>
      <c r="E22" s="4">
        <v>30</v>
      </c>
      <c r="F22" s="5">
        <v>997.32</v>
      </c>
      <c r="G22" s="11">
        <f t="shared" si="4"/>
        <v>119.6784</v>
      </c>
      <c r="H22" s="10">
        <f t="shared" si="5"/>
        <v>179.51760000000002</v>
      </c>
      <c r="I22" s="10">
        <f t="shared" si="6"/>
        <v>1296.5160000000001</v>
      </c>
      <c r="J22" s="10">
        <f t="shared" si="0"/>
        <v>1426.1676000000002</v>
      </c>
      <c r="K22" s="6"/>
      <c r="L22" s="3" t="s">
        <v>94</v>
      </c>
      <c r="M22" s="6" t="s">
        <v>747</v>
      </c>
      <c r="N22" s="7" t="s">
        <v>95</v>
      </c>
      <c r="O22" s="7" t="s">
        <v>417</v>
      </c>
    </row>
    <row r="23" spans="1:15" ht="90" x14ac:dyDescent="0.2">
      <c r="A23" s="2" t="s">
        <v>92</v>
      </c>
      <c r="B23" s="3" t="s">
        <v>93</v>
      </c>
      <c r="C23" s="3" t="s">
        <v>731</v>
      </c>
      <c r="D23" s="3" t="s">
        <v>732</v>
      </c>
      <c r="E23" s="4">
        <v>30</v>
      </c>
      <c r="F23" s="5">
        <v>999.66</v>
      </c>
      <c r="G23" s="11">
        <f t="shared" si="4"/>
        <v>119.9592</v>
      </c>
      <c r="H23" s="10">
        <f t="shared" si="5"/>
        <v>179.93879999999999</v>
      </c>
      <c r="I23" s="10">
        <f t="shared" si="6"/>
        <v>1299.5579999999998</v>
      </c>
      <c r="J23" s="10">
        <f t="shared" si="0"/>
        <v>1429.5137999999999</v>
      </c>
      <c r="K23" s="6"/>
      <c r="L23" s="3" t="s">
        <v>94</v>
      </c>
      <c r="M23" s="6" t="s">
        <v>733</v>
      </c>
      <c r="N23" s="7" t="s">
        <v>97</v>
      </c>
      <c r="O23" s="7" t="s">
        <v>417</v>
      </c>
    </row>
    <row r="24" spans="1:15" ht="90" x14ac:dyDescent="0.2">
      <c r="A24" s="2" t="s">
        <v>92</v>
      </c>
      <c r="B24" s="3" t="s">
        <v>93</v>
      </c>
      <c r="C24" s="3" t="s">
        <v>749</v>
      </c>
      <c r="D24" s="3" t="s">
        <v>746</v>
      </c>
      <c r="E24" s="4">
        <v>30</v>
      </c>
      <c r="F24" s="5">
        <v>999.66</v>
      </c>
      <c r="G24" s="11">
        <f t="shared" si="4"/>
        <v>119.9592</v>
      </c>
      <c r="H24" s="10">
        <f t="shared" si="5"/>
        <v>179.93879999999999</v>
      </c>
      <c r="I24" s="10">
        <f t="shared" si="6"/>
        <v>1299.5579999999998</v>
      </c>
      <c r="J24" s="10">
        <f t="shared" si="0"/>
        <v>1429.5137999999999</v>
      </c>
      <c r="K24" s="6"/>
      <c r="L24" s="3" t="s">
        <v>94</v>
      </c>
      <c r="M24" s="6" t="s">
        <v>747</v>
      </c>
      <c r="N24" s="7" t="s">
        <v>97</v>
      </c>
      <c r="O24" s="7" t="s">
        <v>417</v>
      </c>
    </row>
    <row r="25" spans="1:15" ht="90" x14ac:dyDescent="0.2">
      <c r="A25" s="2" t="s">
        <v>92</v>
      </c>
      <c r="B25" s="3" t="s">
        <v>93</v>
      </c>
      <c r="C25" s="3" t="s">
        <v>734</v>
      </c>
      <c r="D25" s="3" t="s">
        <v>732</v>
      </c>
      <c r="E25" s="4">
        <v>3</v>
      </c>
      <c r="F25" s="5">
        <v>1622.18</v>
      </c>
      <c r="G25" s="11">
        <f t="shared" si="4"/>
        <v>194.66159999999999</v>
      </c>
      <c r="H25" s="10">
        <f t="shared" si="5"/>
        <v>291.99239999999998</v>
      </c>
      <c r="I25" s="10">
        <f t="shared" si="6"/>
        <v>2108.8339999999998</v>
      </c>
      <c r="J25" s="10">
        <f t="shared" si="0"/>
        <v>2319.7174</v>
      </c>
      <c r="K25" s="6"/>
      <c r="L25" s="3" t="s">
        <v>94</v>
      </c>
      <c r="M25" s="6" t="s">
        <v>733</v>
      </c>
      <c r="N25" s="7" t="s">
        <v>96</v>
      </c>
      <c r="O25" s="7" t="s">
        <v>417</v>
      </c>
    </row>
    <row r="26" spans="1:15" ht="90" x14ac:dyDescent="0.2">
      <c r="A26" s="2" t="s">
        <v>92</v>
      </c>
      <c r="B26" s="3" t="s">
        <v>93</v>
      </c>
      <c r="C26" s="3" t="s">
        <v>745</v>
      </c>
      <c r="D26" s="3" t="s">
        <v>746</v>
      </c>
      <c r="E26" s="4">
        <v>3</v>
      </c>
      <c r="F26" s="5">
        <v>1622.18</v>
      </c>
      <c r="G26" s="11">
        <f t="shared" si="4"/>
        <v>194.66159999999999</v>
      </c>
      <c r="H26" s="10">
        <f t="shared" si="5"/>
        <v>291.99239999999998</v>
      </c>
      <c r="I26" s="10">
        <f t="shared" si="6"/>
        <v>2108.8339999999998</v>
      </c>
      <c r="J26" s="10">
        <f t="shared" si="0"/>
        <v>2319.7174</v>
      </c>
      <c r="K26" s="6"/>
      <c r="L26" s="3" t="s">
        <v>94</v>
      </c>
      <c r="M26" s="6" t="s">
        <v>747</v>
      </c>
      <c r="N26" s="7" t="s">
        <v>96</v>
      </c>
      <c r="O26" s="7" t="s">
        <v>417</v>
      </c>
    </row>
    <row r="27" spans="1:15" ht="90" x14ac:dyDescent="0.2">
      <c r="A27" s="2" t="s">
        <v>66</v>
      </c>
      <c r="B27" s="3" t="s">
        <v>67</v>
      </c>
      <c r="C27" s="3" t="s">
        <v>503</v>
      </c>
      <c r="D27" s="3" t="s">
        <v>873</v>
      </c>
      <c r="E27" s="4">
        <v>50</v>
      </c>
      <c r="F27" s="5">
        <v>30.08</v>
      </c>
      <c r="G27" s="9">
        <f>F27*0.18</f>
        <v>5.4143999999999997</v>
      </c>
      <c r="H27" s="10">
        <f>F27*0.31</f>
        <v>9.3247999999999998</v>
      </c>
      <c r="I27" s="10">
        <f>F27+(F27*0.18)+(F27*0.31)</f>
        <v>44.819199999999995</v>
      </c>
      <c r="J27" s="10">
        <f t="shared" si="0"/>
        <v>49.301119999999997</v>
      </c>
      <c r="K27" s="6"/>
      <c r="L27" s="3" t="s">
        <v>68</v>
      </c>
      <c r="M27" s="6" t="s">
        <v>874</v>
      </c>
      <c r="N27" s="7" t="s">
        <v>212</v>
      </c>
      <c r="O27" s="7" t="s">
        <v>384</v>
      </c>
    </row>
    <row r="28" spans="1:15" ht="90" x14ac:dyDescent="0.2">
      <c r="A28" s="2" t="s">
        <v>66</v>
      </c>
      <c r="B28" s="3" t="s">
        <v>67</v>
      </c>
      <c r="C28" s="3" t="s">
        <v>485</v>
      </c>
      <c r="D28" s="3" t="s">
        <v>873</v>
      </c>
      <c r="E28" s="4">
        <v>56</v>
      </c>
      <c r="F28" s="5">
        <v>76.599999999999994</v>
      </c>
      <c r="G28" s="11">
        <f>F28*0.15</f>
        <v>11.489999999999998</v>
      </c>
      <c r="H28" s="10">
        <f>F28*0.25</f>
        <v>19.149999999999999</v>
      </c>
      <c r="I28" s="10">
        <f>F28+(F28*0.15)+(F28*0.25)</f>
        <v>107.23999999999998</v>
      </c>
      <c r="J28" s="10">
        <f t="shared" si="0"/>
        <v>117.96399999999998</v>
      </c>
      <c r="K28" s="6"/>
      <c r="L28" s="3" t="s">
        <v>68</v>
      </c>
      <c r="M28" s="6" t="s">
        <v>874</v>
      </c>
      <c r="N28" s="7" t="s">
        <v>303</v>
      </c>
      <c r="O28" s="7" t="s">
        <v>384</v>
      </c>
    </row>
    <row r="29" spans="1:15" ht="90" x14ac:dyDescent="0.2">
      <c r="A29" s="2" t="s">
        <v>24</v>
      </c>
      <c r="B29" s="3" t="s">
        <v>24</v>
      </c>
      <c r="C29" s="3" t="s">
        <v>472</v>
      </c>
      <c r="D29" s="3" t="s">
        <v>873</v>
      </c>
      <c r="E29" s="4">
        <v>30</v>
      </c>
      <c r="F29" s="5">
        <v>22.09</v>
      </c>
      <c r="G29" s="9">
        <f>F29*0.18</f>
        <v>3.9762</v>
      </c>
      <c r="H29" s="10">
        <f>F29*0.31</f>
        <v>6.8479000000000001</v>
      </c>
      <c r="I29" s="10">
        <f>F29+(F29*0.18)+(F29*0.31)</f>
        <v>32.914099999999998</v>
      </c>
      <c r="J29" s="10">
        <f t="shared" si="0"/>
        <v>36.205510000000004</v>
      </c>
      <c r="K29" s="6"/>
      <c r="L29" s="3" t="s">
        <v>25</v>
      </c>
      <c r="M29" s="6" t="s">
        <v>874</v>
      </c>
      <c r="N29" s="7" t="s">
        <v>27</v>
      </c>
      <c r="O29" s="7" t="s">
        <v>479</v>
      </c>
    </row>
    <row r="30" spans="1:15" ht="90" x14ac:dyDescent="0.2">
      <c r="A30" s="2" t="s">
        <v>24</v>
      </c>
      <c r="B30" s="3" t="s">
        <v>24</v>
      </c>
      <c r="C30" s="3" t="s">
        <v>428</v>
      </c>
      <c r="D30" s="3" t="s">
        <v>873</v>
      </c>
      <c r="E30" s="4">
        <v>30</v>
      </c>
      <c r="F30" s="5">
        <v>22.09</v>
      </c>
      <c r="G30" s="9">
        <f>F30*0.18</f>
        <v>3.9762</v>
      </c>
      <c r="H30" s="10">
        <f>F30*0.31</f>
        <v>6.8479000000000001</v>
      </c>
      <c r="I30" s="10">
        <f>F30+(F30*0.18)+(F30*0.31)</f>
        <v>32.914099999999998</v>
      </c>
      <c r="J30" s="10">
        <f t="shared" si="0"/>
        <v>36.205510000000004</v>
      </c>
      <c r="K30" s="6"/>
      <c r="L30" s="3" t="s">
        <v>25</v>
      </c>
      <c r="M30" s="6" t="s">
        <v>874</v>
      </c>
      <c r="N30" s="7" t="s">
        <v>26</v>
      </c>
      <c r="O30" s="7" t="s">
        <v>479</v>
      </c>
    </row>
    <row r="31" spans="1:15" ht="90" x14ac:dyDescent="0.2">
      <c r="A31" s="2" t="s">
        <v>23</v>
      </c>
      <c r="B31" s="3" t="s">
        <v>947</v>
      </c>
      <c r="C31" s="3" t="s">
        <v>432</v>
      </c>
      <c r="D31" s="3" t="s">
        <v>554</v>
      </c>
      <c r="E31" s="4">
        <v>30</v>
      </c>
      <c r="F31" s="5">
        <v>212.93</v>
      </c>
      <c r="G31" s="11">
        <f>F31*0.15</f>
        <v>31.939499999999999</v>
      </c>
      <c r="H31" s="10">
        <f>F31*0.25</f>
        <v>53.232500000000002</v>
      </c>
      <c r="I31" s="10">
        <f>F31+(F31*0.15)+(F31*0.25)</f>
        <v>298.10200000000003</v>
      </c>
      <c r="J31" s="10">
        <f t="shared" si="0"/>
        <v>327.91220000000004</v>
      </c>
      <c r="K31" s="6"/>
      <c r="L31" s="3" t="s">
        <v>490</v>
      </c>
      <c r="M31" s="6" t="s">
        <v>942</v>
      </c>
      <c r="N31" s="7" t="s">
        <v>950</v>
      </c>
      <c r="O31" s="7" t="s">
        <v>351</v>
      </c>
    </row>
    <row r="32" spans="1:15" ht="90" x14ac:dyDescent="0.2">
      <c r="A32" s="2" t="s">
        <v>23</v>
      </c>
      <c r="B32" s="3" t="s">
        <v>947</v>
      </c>
      <c r="C32" s="3" t="s">
        <v>430</v>
      </c>
      <c r="D32" s="3" t="s">
        <v>554</v>
      </c>
      <c r="E32" s="4">
        <v>30</v>
      </c>
      <c r="F32" s="5">
        <v>303.74</v>
      </c>
      <c r="G32" s="11">
        <f>F32*0.15</f>
        <v>45.561</v>
      </c>
      <c r="H32" s="10">
        <f>F32*0.25</f>
        <v>75.935000000000002</v>
      </c>
      <c r="I32" s="10">
        <f>F32+(F32*0.15)+(F32*0.25)</f>
        <v>425.23599999999999</v>
      </c>
      <c r="J32" s="10">
        <f t="shared" si="0"/>
        <v>467.75960000000003</v>
      </c>
      <c r="K32" s="6"/>
      <c r="L32" s="3" t="s">
        <v>490</v>
      </c>
      <c r="M32" s="6" t="s">
        <v>942</v>
      </c>
      <c r="N32" s="7" t="s">
        <v>949</v>
      </c>
      <c r="O32" s="7" t="s">
        <v>351</v>
      </c>
    </row>
    <row r="33" spans="1:15" ht="90" x14ac:dyDescent="0.2">
      <c r="A33" s="2" t="s">
        <v>23</v>
      </c>
      <c r="B33" s="3" t="s">
        <v>947</v>
      </c>
      <c r="C33" s="3" t="s">
        <v>478</v>
      </c>
      <c r="D33" s="3" t="s">
        <v>554</v>
      </c>
      <c r="E33" s="4">
        <v>60</v>
      </c>
      <c r="F33" s="5">
        <v>425.86</v>
      </c>
      <c r="G33" s="11">
        <f>F33*0.15</f>
        <v>63.878999999999998</v>
      </c>
      <c r="H33" s="10">
        <f>F33*0.25</f>
        <v>106.465</v>
      </c>
      <c r="I33" s="10">
        <f>F33+(F33*0.15)+(F33*0.25)</f>
        <v>596.20400000000006</v>
      </c>
      <c r="J33" s="10">
        <f t="shared" si="0"/>
        <v>655.82440000000008</v>
      </c>
      <c r="K33" s="6"/>
      <c r="L33" s="3" t="s">
        <v>490</v>
      </c>
      <c r="M33" s="6" t="s">
        <v>942</v>
      </c>
      <c r="N33" s="7" t="s">
        <v>492</v>
      </c>
      <c r="O33" s="7" t="s">
        <v>351</v>
      </c>
    </row>
    <row r="34" spans="1:15" ht="90" x14ac:dyDescent="0.2">
      <c r="A34" s="2" t="s">
        <v>23</v>
      </c>
      <c r="B34" s="3" t="s">
        <v>947</v>
      </c>
      <c r="C34" s="3" t="s">
        <v>431</v>
      </c>
      <c r="D34" s="3" t="s">
        <v>554</v>
      </c>
      <c r="E34" s="4">
        <v>30</v>
      </c>
      <c r="F34" s="5">
        <v>450.82</v>
      </c>
      <c r="G34" s="11">
        <f>F34*0.15</f>
        <v>67.62299999999999</v>
      </c>
      <c r="H34" s="10">
        <f>F34*0.25</f>
        <v>112.705</v>
      </c>
      <c r="I34" s="10">
        <f>F34+(F34*0.15)+(F34*0.25)</f>
        <v>631.14800000000002</v>
      </c>
      <c r="J34" s="10">
        <f t="shared" si="0"/>
        <v>694.26280000000008</v>
      </c>
      <c r="K34" s="6"/>
      <c r="L34" s="3" t="s">
        <v>490</v>
      </c>
      <c r="M34" s="6" t="s">
        <v>942</v>
      </c>
      <c r="N34" s="7" t="s">
        <v>948</v>
      </c>
      <c r="O34" s="7" t="s">
        <v>351</v>
      </c>
    </row>
    <row r="35" spans="1:15" ht="90" x14ac:dyDescent="0.2">
      <c r="A35" s="2" t="s">
        <v>23</v>
      </c>
      <c r="B35" s="3" t="s">
        <v>947</v>
      </c>
      <c r="C35" s="3" t="s">
        <v>433</v>
      </c>
      <c r="D35" s="3" t="s">
        <v>554</v>
      </c>
      <c r="E35" s="4">
        <v>60</v>
      </c>
      <c r="F35" s="5">
        <v>607.48</v>
      </c>
      <c r="G35" s="11">
        <f>F35*0.12</f>
        <v>72.897599999999997</v>
      </c>
      <c r="H35" s="10">
        <f>F35*0.18</f>
        <v>109.3464</v>
      </c>
      <c r="I35" s="10">
        <f>F35+(F35*0.12)+(F35*0.18)</f>
        <v>789.72400000000005</v>
      </c>
      <c r="J35" s="10">
        <f t="shared" si="0"/>
        <v>868.69640000000015</v>
      </c>
      <c r="K35" s="6"/>
      <c r="L35" s="3" t="s">
        <v>490</v>
      </c>
      <c r="M35" s="6" t="s">
        <v>942</v>
      </c>
      <c r="N35" s="7" t="s">
        <v>491</v>
      </c>
      <c r="O35" s="7" t="s">
        <v>351</v>
      </c>
    </row>
    <row r="36" spans="1:15" ht="90" x14ac:dyDescent="0.2">
      <c r="A36" s="2" t="s">
        <v>23</v>
      </c>
      <c r="B36" s="3" t="s">
        <v>947</v>
      </c>
      <c r="C36" s="3" t="s">
        <v>493</v>
      </c>
      <c r="D36" s="3" t="s">
        <v>554</v>
      </c>
      <c r="E36" s="4">
        <v>60</v>
      </c>
      <c r="F36" s="5">
        <v>901.64</v>
      </c>
      <c r="G36" s="11">
        <f>F36*0.12</f>
        <v>108.1968</v>
      </c>
      <c r="H36" s="10">
        <f>F36*0.18</f>
        <v>162.29519999999999</v>
      </c>
      <c r="I36" s="10">
        <f>F36+(F36*0.12)+(F36*0.18)</f>
        <v>1172.1320000000001</v>
      </c>
      <c r="J36" s="10">
        <f t="shared" si="0"/>
        <v>1289.3452000000002</v>
      </c>
      <c r="K36" s="6"/>
      <c r="L36" s="3" t="s">
        <v>490</v>
      </c>
      <c r="M36" s="6" t="s">
        <v>942</v>
      </c>
      <c r="N36" s="7" t="s">
        <v>494</v>
      </c>
      <c r="O36" s="7" t="s">
        <v>351</v>
      </c>
    </row>
    <row r="37" spans="1:15" ht="90" x14ac:dyDescent="0.2">
      <c r="A37" s="2" t="s">
        <v>28</v>
      </c>
      <c r="B37" s="3" t="s">
        <v>28</v>
      </c>
      <c r="C37" s="3" t="s">
        <v>511</v>
      </c>
      <c r="D37" s="3" t="s">
        <v>873</v>
      </c>
      <c r="E37" s="4">
        <v>10</v>
      </c>
      <c r="F37" s="5">
        <v>5.83</v>
      </c>
      <c r="G37" s="9">
        <f>F37*0.18</f>
        <v>1.0493999999999999</v>
      </c>
      <c r="H37" s="10">
        <f>F37*0.31</f>
        <v>1.8072999999999999</v>
      </c>
      <c r="I37" s="10">
        <f>F37+(F37*0.18)+(F37*0.31)</f>
        <v>8.6867000000000001</v>
      </c>
      <c r="J37" s="10">
        <f t="shared" si="0"/>
        <v>9.5553700000000017</v>
      </c>
      <c r="K37" s="6"/>
      <c r="L37" s="3" t="s">
        <v>205</v>
      </c>
      <c r="M37" s="6" t="s">
        <v>874</v>
      </c>
      <c r="N37" s="7" t="s">
        <v>263</v>
      </c>
      <c r="O37" s="7" t="s">
        <v>385</v>
      </c>
    </row>
    <row r="38" spans="1:15" ht="90" x14ac:dyDescent="0.2">
      <c r="A38" s="2" t="s">
        <v>28</v>
      </c>
      <c r="B38" s="3" t="s">
        <v>28</v>
      </c>
      <c r="C38" s="3" t="s">
        <v>550</v>
      </c>
      <c r="D38" s="3" t="s">
        <v>873</v>
      </c>
      <c r="E38" s="4">
        <v>10</v>
      </c>
      <c r="F38" s="5">
        <v>5.83</v>
      </c>
      <c r="G38" s="9">
        <f>F38*0.18</f>
        <v>1.0493999999999999</v>
      </c>
      <c r="H38" s="10">
        <f>F38*0.31</f>
        <v>1.8072999999999999</v>
      </c>
      <c r="I38" s="10">
        <f>F38+(F38*0.18)+(F38*0.31)</f>
        <v>8.6867000000000001</v>
      </c>
      <c r="J38" s="10">
        <f t="shared" si="0"/>
        <v>9.5553700000000017</v>
      </c>
      <c r="K38" s="6"/>
      <c r="L38" s="3" t="s">
        <v>205</v>
      </c>
      <c r="M38" s="6" t="s">
        <v>874</v>
      </c>
      <c r="N38" s="7" t="s">
        <v>262</v>
      </c>
      <c r="O38" s="7" t="s">
        <v>385</v>
      </c>
    </row>
    <row r="39" spans="1:15" ht="90" x14ac:dyDescent="0.2">
      <c r="A39" s="2" t="s">
        <v>28</v>
      </c>
      <c r="B39" s="3" t="s">
        <v>28</v>
      </c>
      <c r="C39" s="3" t="s">
        <v>486</v>
      </c>
      <c r="D39" s="3" t="s">
        <v>873</v>
      </c>
      <c r="E39" s="4">
        <v>10</v>
      </c>
      <c r="F39" s="5">
        <v>5.83</v>
      </c>
      <c r="G39" s="9">
        <f>F39*0.18</f>
        <v>1.0493999999999999</v>
      </c>
      <c r="H39" s="10">
        <f>F39*0.31</f>
        <v>1.8072999999999999</v>
      </c>
      <c r="I39" s="10">
        <f>F39+(F39*0.18)+(F39*0.31)</f>
        <v>8.6867000000000001</v>
      </c>
      <c r="J39" s="10">
        <f t="shared" si="0"/>
        <v>9.5553700000000017</v>
      </c>
      <c r="K39" s="6"/>
      <c r="L39" s="3" t="s">
        <v>205</v>
      </c>
      <c r="M39" s="6" t="s">
        <v>874</v>
      </c>
      <c r="N39" s="7" t="s">
        <v>206</v>
      </c>
      <c r="O39" s="7" t="s">
        <v>385</v>
      </c>
    </row>
    <row r="40" spans="1:15" ht="90" x14ac:dyDescent="0.2">
      <c r="A40" s="2" t="s">
        <v>29</v>
      </c>
      <c r="B40" s="3" t="s">
        <v>495</v>
      </c>
      <c r="C40" s="3" t="s">
        <v>496</v>
      </c>
      <c r="D40" s="3" t="s">
        <v>419</v>
      </c>
      <c r="E40" s="4">
        <v>20</v>
      </c>
      <c r="F40" s="5">
        <v>60.08</v>
      </c>
      <c r="G40" s="11">
        <f t="shared" ref="G40:G45" si="7">F40*0.15</f>
        <v>9.0119999999999987</v>
      </c>
      <c r="H40" s="10">
        <f t="shared" ref="H40:H45" si="8">F40*0.25</f>
        <v>15.02</v>
      </c>
      <c r="I40" s="10">
        <f t="shared" ref="I40:I45" si="9">F40+(F40*0.15)+(F40*0.25)</f>
        <v>84.111999999999995</v>
      </c>
      <c r="J40" s="10">
        <f t="shared" si="0"/>
        <v>92.523200000000003</v>
      </c>
      <c r="K40" s="6"/>
      <c r="L40" s="3" t="s">
        <v>497</v>
      </c>
      <c r="M40" s="6" t="s">
        <v>813</v>
      </c>
      <c r="N40" s="7" t="s">
        <v>498</v>
      </c>
      <c r="O40" s="7" t="s">
        <v>424</v>
      </c>
    </row>
    <row r="41" spans="1:15" ht="90" x14ac:dyDescent="0.2">
      <c r="A41" s="2" t="s">
        <v>29</v>
      </c>
      <c r="B41" s="3" t="s">
        <v>495</v>
      </c>
      <c r="C41" s="3" t="s">
        <v>500</v>
      </c>
      <c r="D41" s="3" t="s">
        <v>419</v>
      </c>
      <c r="E41" s="4">
        <v>20</v>
      </c>
      <c r="F41" s="5">
        <v>120.31</v>
      </c>
      <c r="G41" s="11">
        <f t="shared" si="7"/>
        <v>18.046499999999998</v>
      </c>
      <c r="H41" s="10">
        <f t="shared" si="8"/>
        <v>30.077500000000001</v>
      </c>
      <c r="I41" s="10">
        <f t="shared" si="9"/>
        <v>168.43400000000003</v>
      </c>
      <c r="J41" s="10">
        <f t="shared" si="0"/>
        <v>185.27740000000006</v>
      </c>
      <c r="K41" s="6"/>
      <c r="L41" s="3" t="s">
        <v>497</v>
      </c>
      <c r="M41" s="6" t="s">
        <v>813</v>
      </c>
      <c r="N41" s="7" t="s">
        <v>501</v>
      </c>
      <c r="O41" s="7" t="s">
        <v>424</v>
      </c>
    </row>
    <row r="42" spans="1:15" ht="90" x14ac:dyDescent="0.2">
      <c r="A42" s="2" t="s">
        <v>29</v>
      </c>
      <c r="B42" s="3" t="s">
        <v>495</v>
      </c>
      <c r="C42" s="3" t="s">
        <v>502</v>
      </c>
      <c r="D42" s="3" t="s">
        <v>419</v>
      </c>
      <c r="E42" s="4">
        <v>10</v>
      </c>
      <c r="F42" s="5">
        <v>179.23</v>
      </c>
      <c r="G42" s="11">
        <f t="shared" si="7"/>
        <v>26.884499999999999</v>
      </c>
      <c r="H42" s="10">
        <f t="shared" si="8"/>
        <v>44.807499999999997</v>
      </c>
      <c r="I42" s="10">
        <f t="shared" si="9"/>
        <v>250.922</v>
      </c>
      <c r="J42" s="10">
        <f t="shared" si="0"/>
        <v>276.01420000000002</v>
      </c>
      <c r="K42" s="6"/>
      <c r="L42" s="3" t="s">
        <v>497</v>
      </c>
      <c r="M42" s="6" t="s">
        <v>813</v>
      </c>
      <c r="N42" s="7" t="s">
        <v>499</v>
      </c>
      <c r="O42" s="7" t="s">
        <v>424</v>
      </c>
    </row>
    <row r="43" spans="1:15" ht="90" x14ac:dyDescent="0.2">
      <c r="A43" s="2" t="s">
        <v>30</v>
      </c>
      <c r="B43" s="3" t="s">
        <v>31</v>
      </c>
      <c r="C43" s="3" t="s">
        <v>789</v>
      </c>
      <c r="D43" s="3" t="s">
        <v>787</v>
      </c>
      <c r="E43" s="4">
        <v>14</v>
      </c>
      <c r="F43" s="5">
        <v>80.260000000000005</v>
      </c>
      <c r="G43" s="11">
        <f t="shared" si="7"/>
        <v>12.039</v>
      </c>
      <c r="H43" s="10">
        <f t="shared" si="8"/>
        <v>20.065000000000001</v>
      </c>
      <c r="I43" s="10">
        <f t="shared" si="9"/>
        <v>112.364</v>
      </c>
      <c r="J43" s="10">
        <f t="shared" si="0"/>
        <v>123.60040000000002</v>
      </c>
      <c r="K43" s="6"/>
      <c r="L43" s="3" t="s">
        <v>32</v>
      </c>
      <c r="M43" s="6" t="s">
        <v>788</v>
      </c>
      <c r="N43" s="7" t="s">
        <v>33</v>
      </c>
      <c r="O43" s="7" t="s">
        <v>396</v>
      </c>
    </row>
    <row r="44" spans="1:15" ht="90" x14ac:dyDescent="0.2">
      <c r="A44" s="2" t="s">
        <v>30</v>
      </c>
      <c r="B44" s="3" t="s">
        <v>31</v>
      </c>
      <c r="C44" s="3" t="s">
        <v>786</v>
      </c>
      <c r="D44" s="3" t="s">
        <v>787</v>
      </c>
      <c r="E44" s="4">
        <v>28</v>
      </c>
      <c r="F44" s="5">
        <v>136.62</v>
      </c>
      <c r="G44" s="11">
        <f t="shared" si="7"/>
        <v>20.492999999999999</v>
      </c>
      <c r="H44" s="10">
        <f t="shared" si="8"/>
        <v>34.155000000000001</v>
      </c>
      <c r="I44" s="10">
        <f t="shared" si="9"/>
        <v>191.268</v>
      </c>
      <c r="J44" s="10">
        <f t="shared" si="0"/>
        <v>210.3948</v>
      </c>
      <c r="K44" s="6"/>
      <c r="L44" s="3" t="s">
        <v>32</v>
      </c>
      <c r="M44" s="6" t="s">
        <v>788</v>
      </c>
      <c r="N44" s="7" t="s">
        <v>34</v>
      </c>
      <c r="O44" s="7" t="s">
        <v>396</v>
      </c>
    </row>
    <row r="45" spans="1:15" ht="180" x14ac:dyDescent="0.2">
      <c r="A45" s="2" t="s">
        <v>388</v>
      </c>
      <c r="B45" s="3" t="s">
        <v>390</v>
      </c>
      <c r="C45" s="3" t="s">
        <v>504</v>
      </c>
      <c r="D45" s="3" t="s">
        <v>608</v>
      </c>
      <c r="E45" s="4">
        <v>1</v>
      </c>
      <c r="F45" s="5">
        <v>417.75</v>
      </c>
      <c r="G45" s="11">
        <f t="shared" si="7"/>
        <v>62.662499999999994</v>
      </c>
      <c r="H45" s="10">
        <f t="shared" si="8"/>
        <v>104.4375</v>
      </c>
      <c r="I45" s="10">
        <f t="shared" si="9"/>
        <v>584.85</v>
      </c>
      <c r="J45" s="10">
        <f t="shared" si="0"/>
        <v>643.33500000000004</v>
      </c>
      <c r="K45" s="6"/>
      <c r="L45" s="3" t="s">
        <v>391</v>
      </c>
      <c r="M45" s="6" t="s">
        <v>609</v>
      </c>
      <c r="N45" s="7" t="s">
        <v>505</v>
      </c>
      <c r="O45" s="7" t="s">
        <v>389</v>
      </c>
    </row>
    <row r="46" spans="1:15" ht="120" x14ac:dyDescent="0.2">
      <c r="A46" s="2" t="s">
        <v>388</v>
      </c>
      <c r="B46" s="3" t="s">
        <v>390</v>
      </c>
      <c r="C46" s="3" t="s">
        <v>447</v>
      </c>
      <c r="D46" s="3" t="s">
        <v>608</v>
      </c>
      <c r="E46" s="4">
        <v>10</v>
      </c>
      <c r="F46" s="5">
        <v>4170.84</v>
      </c>
      <c r="G46" s="11">
        <f>F46*0.12</f>
        <v>500.50080000000003</v>
      </c>
      <c r="H46" s="10">
        <f>F46*0.18</f>
        <v>750.75120000000004</v>
      </c>
      <c r="I46" s="10">
        <f>F46+(F46*0.12)+(F46*0.18)</f>
        <v>5422.0919999999996</v>
      </c>
      <c r="J46" s="10">
        <f t="shared" si="0"/>
        <v>5964.3011999999999</v>
      </c>
      <c r="K46" s="6"/>
      <c r="L46" s="3" t="s">
        <v>391</v>
      </c>
      <c r="M46" s="6" t="s">
        <v>609</v>
      </c>
      <c r="N46" s="7" t="s">
        <v>448</v>
      </c>
      <c r="O46" s="7" t="s">
        <v>389</v>
      </c>
    </row>
    <row r="47" spans="1:15" ht="225" x14ac:dyDescent="0.2">
      <c r="A47" s="2" t="s">
        <v>35</v>
      </c>
      <c r="B47" s="3" t="s">
        <v>407</v>
      </c>
      <c r="C47" s="3" t="s">
        <v>506</v>
      </c>
      <c r="D47" s="3" t="s">
        <v>557</v>
      </c>
      <c r="E47" s="4">
        <v>1</v>
      </c>
      <c r="F47" s="5">
        <v>994.92</v>
      </c>
      <c r="G47" s="11">
        <f>F47*0.12</f>
        <v>119.39039999999999</v>
      </c>
      <c r="H47" s="10">
        <f>F47*0.18</f>
        <v>179.0856</v>
      </c>
      <c r="I47" s="10">
        <f>F47+(F47*0.12)+(F47*0.18)</f>
        <v>1293.3959999999997</v>
      </c>
      <c r="J47" s="10">
        <f t="shared" si="0"/>
        <v>1422.7355999999997</v>
      </c>
      <c r="K47" s="6"/>
      <c r="L47" s="3" t="s">
        <v>408</v>
      </c>
      <c r="M47" s="6" t="s">
        <v>671</v>
      </c>
      <c r="N47" s="7" t="s">
        <v>409</v>
      </c>
      <c r="O47" s="7" t="s">
        <v>410</v>
      </c>
    </row>
    <row r="48" spans="1:15" ht="90" x14ac:dyDescent="0.2">
      <c r="A48" s="2" t="s">
        <v>36</v>
      </c>
      <c r="B48" s="3" t="s">
        <v>36</v>
      </c>
      <c r="C48" s="3" t="s">
        <v>444</v>
      </c>
      <c r="D48" s="3" t="s">
        <v>873</v>
      </c>
      <c r="E48" s="4">
        <v>50</v>
      </c>
      <c r="F48" s="5">
        <v>90</v>
      </c>
      <c r="G48" s="11">
        <f>F48*0.15</f>
        <v>13.5</v>
      </c>
      <c r="H48" s="10">
        <f>F48*0.25</f>
        <v>22.5</v>
      </c>
      <c r="I48" s="10">
        <f>F48+(F48*0.15)+(F48*0.25)</f>
        <v>126</v>
      </c>
      <c r="J48" s="10">
        <f t="shared" si="0"/>
        <v>138.60000000000002</v>
      </c>
      <c r="K48" s="6"/>
      <c r="L48" s="3" t="s">
        <v>210</v>
      </c>
      <c r="M48" s="6" t="s">
        <v>874</v>
      </c>
      <c r="N48" s="7" t="s">
        <v>211</v>
      </c>
      <c r="O48" s="7" t="s">
        <v>401</v>
      </c>
    </row>
    <row r="49" spans="1:15" ht="90" x14ac:dyDescent="0.2">
      <c r="A49" s="2" t="s">
        <v>36</v>
      </c>
      <c r="B49" s="3" t="s">
        <v>36</v>
      </c>
      <c r="C49" s="3" t="s">
        <v>466</v>
      </c>
      <c r="D49" s="3" t="s">
        <v>873</v>
      </c>
      <c r="E49" s="4">
        <v>100</v>
      </c>
      <c r="F49" s="5">
        <v>104.06</v>
      </c>
      <c r="G49" s="11">
        <f>F49*0.15</f>
        <v>15.609</v>
      </c>
      <c r="H49" s="10">
        <f>F49*0.25</f>
        <v>26.015000000000001</v>
      </c>
      <c r="I49" s="10">
        <f>F49+(F49*0.15)+(F49*0.25)</f>
        <v>145.684</v>
      </c>
      <c r="J49" s="10">
        <f t="shared" si="0"/>
        <v>160.25240000000002</v>
      </c>
      <c r="K49" s="6"/>
      <c r="L49" s="3" t="s">
        <v>210</v>
      </c>
      <c r="M49" s="6" t="s">
        <v>874</v>
      </c>
      <c r="N49" s="7" t="s">
        <v>331</v>
      </c>
      <c r="O49" s="7" t="s">
        <v>401</v>
      </c>
    </row>
    <row r="50" spans="1:15" ht="105" x14ac:dyDescent="0.2">
      <c r="A50" s="2" t="s">
        <v>40</v>
      </c>
      <c r="B50" s="3" t="s">
        <v>41</v>
      </c>
      <c r="C50" s="3" t="s">
        <v>925</v>
      </c>
      <c r="D50" s="3" t="s">
        <v>873</v>
      </c>
      <c r="E50" s="4">
        <v>10</v>
      </c>
      <c r="F50" s="5">
        <v>92.78</v>
      </c>
      <c r="G50" s="11">
        <f>F50*0.15</f>
        <v>13.917</v>
      </c>
      <c r="H50" s="10">
        <f>F50*0.25</f>
        <v>23.195</v>
      </c>
      <c r="I50" s="10">
        <f>F50+(F50*0.15)+(F50*0.25)</f>
        <v>129.892</v>
      </c>
      <c r="J50" s="10">
        <f t="shared" si="0"/>
        <v>142.88120000000001</v>
      </c>
      <c r="K50" s="6"/>
      <c r="L50" s="3" t="s">
        <v>42</v>
      </c>
      <c r="M50" s="6" t="s">
        <v>874</v>
      </c>
      <c r="N50" s="7" t="s">
        <v>43</v>
      </c>
      <c r="O50" s="7" t="s">
        <v>358</v>
      </c>
    </row>
    <row r="51" spans="1:15" ht="105" x14ac:dyDescent="0.2">
      <c r="A51" s="2" t="s">
        <v>40</v>
      </c>
      <c r="B51" s="3" t="s">
        <v>41</v>
      </c>
      <c r="C51" s="3" t="s">
        <v>926</v>
      </c>
      <c r="D51" s="3" t="s">
        <v>873</v>
      </c>
      <c r="E51" s="4">
        <v>10</v>
      </c>
      <c r="F51" s="5">
        <v>97.2</v>
      </c>
      <c r="G51" s="11">
        <f>F51*0.15</f>
        <v>14.58</v>
      </c>
      <c r="H51" s="10">
        <f>F51*0.25</f>
        <v>24.3</v>
      </c>
      <c r="I51" s="10">
        <f>F51+(F51*0.15)+(F51*0.25)</f>
        <v>136.08000000000001</v>
      </c>
      <c r="J51" s="10">
        <f t="shared" si="0"/>
        <v>149.68800000000002</v>
      </c>
      <c r="K51" s="6"/>
      <c r="L51" s="3" t="s">
        <v>42</v>
      </c>
      <c r="M51" s="6" t="s">
        <v>874</v>
      </c>
      <c r="N51" s="7" t="s">
        <v>44</v>
      </c>
      <c r="O51" s="7" t="s">
        <v>358</v>
      </c>
    </row>
    <row r="52" spans="1:15" ht="105" x14ac:dyDescent="0.2">
      <c r="A52" s="2" t="s">
        <v>40</v>
      </c>
      <c r="B52" s="3" t="s">
        <v>41</v>
      </c>
      <c r="C52" s="3" t="s">
        <v>923</v>
      </c>
      <c r="D52" s="3" t="s">
        <v>873</v>
      </c>
      <c r="E52" s="4">
        <v>10</v>
      </c>
      <c r="F52" s="5">
        <v>120</v>
      </c>
      <c r="G52" s="11">
        <f>F52*0.15</f>
        <v>18</v>
      </c>
      <c r="H52" s="10">
        <f>F52*0.25</f>
        <v>30</v>
      </c>
      <c r="I52" s="10">
        <f>F52+(F52*0.15)+(F52*0.25)</f>
        <v>168</v>
      </c>
      <c r="J52" s="10">
        <f t="shared" si="0"/>
        <v>184.8</v>
      </c>
      <c r="K52" s="6"/>
      <c r="L52" s="3" t="s">
        <v>42</v>
      </c>
      <c r="M52" s="6" t="s">
        <v>874</v>
      </c>
      <c r="N52" s="7" t="s">
        <v>315</v>
      </c>
      <c r="O52" s="7" t="s">
        <v>358</v>
      </c>
    </row>
    <row r="53" spans="1:15" ht="105" x14ac:dyDescent="0.2">
      <c r="A53" s="2" t="s">
        <v>40</v>
      </c>
      <c r="B53" s="3" t="s">
        <v>41</v>
      </c>
      <c r="C53" s="3" t="s">
        <v>924</v>
      </c>
      <c r="D53" s="3" t="s">
        <v>873</v>
      </c>
      <c r="E53" s="4">
        <v>100</v>
      </c>
      <c r="F53" s="5">
        <v>927</v>
      </c>
      <c r="G53" s="11">
        <f>F53*0.12</f>
        <v>111.24</v>
      </c>
      <c r="H53" s="10">
        <f>F53*0.18</f>
        <v>166.85999999999999</v>
      </c>
      <c r="I53" s="10">
        <f>F53+(F53*0.12)+(F53*0.18)</f>
        <v>1205.0999999999999</v>
      </c>
      <c r="J53" s="10">
        <f t="shared" si="0"/>
        <v>1325.61</v>
      </c>
      <c r="K53" s="6"/>
      <c r="L53" s="3" t="s">
        <v>42</v>
      </c>
      <c r="M53" s="6" t="s">
        <v>874</v>
      </c>
      <c r="N53" s="7" t="s">
        <v>381</v>
      </c>
      <c r="O53" s="7" t="s">
        <v>358</v>
      </c>
    </row>
    <row r="54" spans="1:15" ht="105" x14ac:dyDescent="0.2">
      <c r="A54" s="2" t="s">
        <v>40</v>
      </c>
      <c r="B54" s="3" t="s">
        <v>41</v>
      </c>
      <c r="C54" s="3" t="s">
        <v>927</v>
      </c>
      <c r="D54" s="3" t="s">
        <v>873</v>
      </c>
      <c r="E54" s="4">
        <v>100</v>
      </c>
      <c r="F54" s="5">
        <v>972</v>
      </c>
      <c r="G54" s="11">
        <f>F54*0.12</f>
        <v>116.64</v>
      </c>
      <c r="H54" s="10">
        <f>F54*0.18</f>
        <v>174.95999999999998</v>
      </c>
      <c r="I54" s="10">
        <f>F54+(F54*0.12)+(F54*0.18)</f>
        <v>1263.6000000000001</v>
      </c>
      <c r="J54" s="10">
        <f t="shared" si="0"/>
        <v>1389.9600000000003</v>
      </c>
      <c r="K54" s="6"/>
      <c r="L54" s="3" t="s">
        <v>42</v>
      </c>
      <c r="M54" s="6" t="s">
        <v>874</v>
      </c>
      <c r="N54" s="7" t="s">
        <v>382</v>
      </c>
      <c r="O54" s="7" t="s">
        <v>358</v>
      </c>
    </row>
    <row r="55" spans="1:15" ht="105" x14ac:dyDescent="0.2">
      <c r="A55" s="2" t="s">
        <v>40</v>
      </c>
      <c r="B55" s="3" t="s">
        <v>41</v>
      </c>
      <c r="C55" s="3" t="s">
        <v>922</v>
      </c>
      <c r="D55" s="3" t="s">
        <v>873</v>
      </c>
      <c r="E55" s="4">
        <v>100</v>
      </c>
      <c r="F55" s="5">
        <v>1200</v>
      </c>
      <c r="G55" s="11">
        <f>F55*0.12</f>
        <v>144</v>
      </c>
      <c r="H55" s="10">
        <f>F55*0.18</f>
        <v>216</v>
      </c>
      <c r="I55" s="10">
        <f>F55+(F55*0.12)+(F55*0.18)</f>
        <v>1560</v>
      </c>
      <c r="J55" s="10">
        <f t="shared" si="0"/>
        <v>1716.0000000000002</v>
      </c>
      <c r="K55" s="6"/>
      <c r="L55" s="3" t="s">
        <v>42</v>
      </c>
      <c r="M55" s="6" t="s">
        <v>874</v>
      </c>
      <c r="N55" s="7" t="s">
        <v>380</v>
      </c>
      <c r="O55" s="7" t="s">
        <v>358</v>
      </c>
    </row>
    <row r="56" spans="1:15" ht="75" x14ac:dyDescent="0.2">
      <c r="A56" s="2" t="s">
        <v>46</v>
      </c>
      <c r="B56" s="3" t="s">
        <v>317</v>
      </c>
      <c r="C56" s="3" t="s">
        <v>710</v>
      </c>
      <c r="D56" s="3" t="s">
        <v>200</v>
      </c>
      <c r="E56" s="4">
        <v>1</v>
      </c>
      <c r="F56" s="5">
        <v>150</v>
      </c>
      <c r="G56" s="11">
        <f>F56*0.15</f>
        <v>22.5</v>
      </c>
      <c r="H56" s="10">
        <f>F56*0.25</f>
        <v>37.5</v>
      </c>
      <c r="I56" s="10">
        <f>F56+(F56*0.15)+(F56*0.25)</f>
        <v>210</v>
      </c>
      <c r="J56" s="10">
        <f t="shared" si="0"/>
        <v>231.00000000000003</v>
      </c>
      <c r="K56" s="6"/>
      <c r="L56" s="3" t="s">
        <v>318</v>
      </c>
      <c r="M56" s="6" t="s">
        <v>706</v>
      </c>
      <c r="N56" s="7" t="s">
        <v>711</v>
      </c>
      <c r="O56" s="7" t="s">
        <v>429</v>
      </c>
    </row>
    <row r="57" spans="1:15" ht="75" x14ac:dyDescent="0.2">
      <c r="A57" s="2" t="s">
        <v>46</v>
      </c>
      <c r="B57" s="3" t="s">
        <v>317</v>
      </c>
      <c r="C57" s="3" t="s">
        <v>705</v>
      </c>
      <c r="D57" s="3" t="s">
        <v>200</v>
      </c>
      <c r="E57" s="4">
        <v>1</v>
      </c>
      <c r="F57" s="5">
        <v>204</v>
      </c>
      <c r="G57" s="11">
        <f>F57*0.15</f>
        <v>30.599999999999998</v>
      </c>
      <c r="H57" s="10">
        <f>F57*0.25</f>
        <v>51</v>
      </c>
      <c r="I57" s="10">
        <f>F57+(F57*0.15)+(F57*0.25)</f>
        <v>285.60000000000002</v>
      </c>
      <c r="J57" s="10">
        <f t="shared" si="0"/>
        <v>314.16000000000003</v>
      </c>
      <c r="K57" s="6"/>
      <c r="L57" s="3" t="s">
        <v>318</v>
      </c>
      <c r="M57" s="6" t="s">
        <v>706</v>
      </c>
      <c r="N57" s="7" t="s">
        <v>707</v>
      </c>
      <c r="O57" s="7" t="s">
        <v>429</v>
      </c>
    </row>
    <row r="58" spans="1:15" ht="75" x14ac:dyDescent="0.2">
      <c r="A58" s="2" t="s">
        <v>46</v>
      </c>
      <c r="B58" s="3" t="s">
        <v>317</v>
      </c>
      <c r="C58" s="3" t="s">
        <v>708</v>
      </c>
      <c r="D58" s="3" t="s">
        <v>200</v>
      </c>
      <c r="E58" s="4">
        <v>1</v>
      </c>
      <c r="F58" s="5">
        <v>380</v>
      </c>
      <c r="G58" s="11">
        <f>F58*0.15</f>
        <v>57</v>
      </c>
      <c r="H58" s="10">
        <f>F58*0.25</f>
        <v>95</v>
      </c>
      <c r="I58" s="10">
        <f>F58+(F58*0.15)+(F58*0.25)</f>
        <v>532</v>
      </c>
      <c r="J58" s="10">
        <f t="shared" si="0"/>
        <v>585.20000000000005</v>
      </c>
      <c r="K58" s="6"/>
      <c r="L58" s="3" t="s">
        <v>318</v>
      </c>
      <c r="M58" s="6" t="s">
        <v>706</v>
      </c>
      <c r="N58" s="7" t="s">
        <v>709</v>
      </c>
      <c r="O58" s="7" t="s">
        <v>429</v>
      </c>
    </row>
    <row r="59" spans="1:15" ht="90" x14ac:dyDescent="0.2">
      <c r="A59" s="2" t="s">
        <v>46</v>
      </c>
      <c r="B59" s="3" t="s">
        <v>317</v>
      </c>
      <c r="C59" s="3" t="s">
        <v>712</v>
      </c>
      <c r="D59" s="3" t="s">
        <v>200</v>
      </c>
      <c r="E59" s="4">
        <v>1</v>
      </c>
      <c r="F59" s="5">
        <v>706.71</v>
      </c>
      <c r="G59" s="11">
        <f>F59*0.12</f>
        <v>84.805199999999999</v>
      </c>
      <c r="H59" s="10">
        <f>F59*0.18</f>
        <v>127.20780000000001</v>
      </c>
      <c r="I59" s="10">
        <f>F59+(F59*0.12)+(F59*0.18)</f>
        <v>918.72300000000007</v>
      </c>
      <c r="J59" s="10">
        <f t="shared" si="0"/>
        <v>1010.5953000000002</v>
      </c>
      <c r="K59" s="6"/>
      <c r="L59" s="3" t="s">
        <v>318</v>
      </c>
      <c r="M59" s="6" t="s">
        <v>706</v>
      </c>
      <c r="N59" s="7" t="s">
        <v>713</v>
      </c>
      <c r="O59" s="7" t="s">
        <v>429</v>
      </c>
    </row>
    <row r="60" spans="1:15" ht="60" x14ac:dyDescent="0.2">
      <c r="A60" s="2" t="s">
        <v>250</v>
      </c>
      <c r="B60" s="3" t="s">
        <v>461</v>
      </c>
      <c r="C60" s="3" t="s">
        <v>830</v>
      </c>
      <c r="D60" s="3" t="s">
        <v>831</v>
      </c>
      <c r="E60" s="4">
        <v>60</v>
      </c>
      <c r="F60" s="5">
        <v>469.7</v>
      </c>
      <c r="G60" s="11">
        <f>F60*0.15</f>
        <v>70.454999999999998</v>
      </c>
      <c r="H60" s="10">
        <f>F60*0.25</f>
        <v>117.425</v>
      </c>
      <c r="I60" s="10">
        <f>F60+(F60*0.15)+(F60*0.25)</f>
        <v>657.57999999999993</v>
      </c>
      <c r="J60" s="10">
        <f t="shared" si="0"/>
        <v>723.33799999999997</v>
      </c>
      <c r="K60" s="6"/>
      <c r="L60" s="3" t="s">
        <v>271</v>
      </c>
      <c r="M60" s="6" t="s">
        <v>832</v>
      </c>
      <c r="N60" s="7" t="s">
        <v>272</v>
      </c>
      <c r="O60" s="7" t="s">
        <v>455</v>
      </c>
    </row>
    <row r="61" spans="1:15" ht="105" x14ac:dyDescent="0.2">
      <c r="A61" s="2" t="s">
        <v>169</v>
      </c>
      <c r="B61" s="3" t="s">
        <v>170</v>
      </c>
      <c r="C61" s="3" t="s">
        <v>423</v>
      </c>
      <c r="D61" s="3" t="s">
        <v>559</v>
      </c>
      <c r="E61" s="4">
        <v>1</v>
      </c>
      <c r="F61" s="5">
        <v>69589.960000000006</v>
      </c>
      <c r="G61" s="11">
        <f>F61*0.12</f>
        <v>8350.7952000000005</v>
      </c>
      <c r="H61" s="10">
        <f>F61*0.18</f>
        <v>12526.192800000001</v>
      </c>
      <c r="I61" s="10">
        <f>F61+(F61*0.12)+(F61*0.18)</f>
        <v>90466.948000000019</v>
      </c>
      <c r="J61" s="10">
        <f t="shared" si="0"/>
        <v>99513.642800000031</v>
      </c>
      <c r="K61" s="6"/>
      <c r="L61" s="3" t="s">
        <v>372</v>
      </c>
      <c r="M61" s="6" t="s">
        <v>677</v>
      </c>
      <c r="N61" s="7" t="s">
        <v>678</v>
      </c>
      <c r="O61" s="7" t="s">
        <v>373</v>
      </c>
    </row>
    <row r="62" spans="1:15" ht="90" x14ac:dyDescent="0.2">
      <c r="A62" s="2" t="s">
        <v>47</v>
      </c>
      <c r="B62" s="3" t="s">
        <v>47</v>
      </c>
      <c r="C62" s="3" t="s">
        <v>784</v>
      </c>
      <c r="D62" s="3" t="s">
        <v>265</v>
      </c>
      <c r="E62" s="4">
        <v>50</v>
      </c>
      <c r="F62" s="5">
        <v>24.92</v>
      </c>
      <c r="G62" s="9">
        <f>F62*0.18</f>
        <v>4.4855999999999998</v>
      </c>
      <c r="H62" s="10">
        <f>F62*0.31</f>
        <v>7.7252000000000001</v>
      </c>
      <c r="I62" s="10">
        <f>F62+(F62*0.18)+(F62*0.31)</f>
        <v>37.130800000000001</v>
      </c>
      <c r="J62" s="10">
        <f t="shared" si="0"/>
        <v>40.843880000000006</v>
      </c>
      <c r="K62" s="6"/>
      <c r="L62" s="3" t="s">
        <v>48</v>
      </c>
      <c r="M62" s="6" t="s">
        <v>785</v>
      </c>
      <c r="N62" s="7" t="s">
        <v>49</v>
      </c>
      <c r="O62" s="7" t="s">
        <v>371</v>
      </c>
    </row>
    <row r="63" spans="1:15" ht="90" x14ac:dyDescent="0.2">
      <c r="A63" s="2" t="s">
        <v>45</v>
      </c>
      <c r="B63" s="3" t="s">
        <v>51</v>
      </c>
      <c r="C63" s="3" t="s">
        <v>884</v>
      </c>
      <c r="D63" s="3" t="s">
        <v>873</v>
      </c>
      <c r="E63" s="4">
        <v>10</v>
      </c>
      <c r="F63" s="5">
        <v>92.78</v>
      </c>
      <c r="G63" s="11">
        <f>F63*0.15</f>
        <v>13.917</v>
      </c>
      <c r="H63" s="10">
        <f>F63*0.25</f>
        <v>23.195</v>
      </c>
      <c r="I63" s="10">
        <f>F63+(F63*0.15)+(F63*0.25)</f>
        <v>129.892</v>
      </c>
      <c r="J63" s="10">
        <f t="shared" si="0"/>
        <v>142.88120000000001</v>
      </c>
      <c r="K63" s="6"/>
      <c r="L63" s="3" t="s">
        <v>52</v>
      </c>
      <c r="M63" s="6" t="s">
        <v>874</v>
      </c>
      <c r="N63" s="7" t="s">
        <v>54</v>
      </c>
      <c r="O63" s="7" t="s">
        <v>346</v>
      </c>
    </row>
    <row r="64" spans="1:15" ht="90" x14ac:dyDescent="0.2">
      <c r="A64" s="2" t="s">
        <v>45</v>
      </c>
      <c r="B64" s="3" t="s">
        <v>51</v>
      </c>
      <c r="C64" s="3" t="s">
        <v>885</v>
      </c>
      <c r="D64" s="3" t="s">
        <v>873</v>
      </c>
      <c r="E64" s="4">
        <v>10</v>
      </c>
      <c r="F64" s="5">
        <v>97.2</v>
      </c>
      <c r="G64" s="11">
        <f>F64*0.15</f>
        <v>14.58</v>
      </c>
      <c r="H64" s="10">
        <f>F64*0.25</f>
        <v>24.3</v>
      </c>
      <c r="I64" s="10">
        <f>F64+(F64*0.15)+(F64*0.25)</f>
        <v>136.08000000000001</v>
      </c>
      <c r="J64" s="10">
        <f t="shared" si="0"/>
        <v>149.68800000000002</v>
      </c>
      <c r="K64" s="6"/>
      <c r="L64" s="3" t="s">
        <v>52</v>
      </c>
      <c r="M64" s="6" t="s">
        <v>874</v>
      </c>
      <c r="N64" s="7" t="s">
        <v>53</v>
      </c>
      <c r="O64" s="7" t="s">
        <v>346</v>
      </c>
    </row>
    <row r="65" spans="1:15" ht="90" x14ac:dyDescent="0.2">
      <c r="A65" s="2" t="s">
        <v>45</v>
      </c>
      <c r="B65" s="3" t="s">
        <v>51</v>
      </c>
      <c r="C65" s="3" t="s">
        <v>886</v>
      </c>
      <c r="D65" s="3" t="s">
        <v>873</v>
      </c>
      <c r="E65" s="4">
        <v>100</v>
      </c>
      <c r="F65" s="5">
        <v>927.8</v>
      </c>
      <c r="G65" s="11">
        <f>F65*0.12</f>
        <v>111.33599999999998</v>
      </c>
      <c r="H65" s="10">
        <f>F65*0.18</f>
        <v>167.00399999999999</v>
      </c>
      <c r="I65" s="10">
        <f>F65+(F65*0.12)+(F65*0.18)</f>
        <v>1206.1399999999999</v>
      </c>
      <c r="J65" s="10">
        <f t="shared" si="0"/>
        <v>1326.7539999999999</v>
      </c>
      <c r="K65" s="6"/>
      <c r="L65" s="3" t="s">
        <v>52</v>
      </c>
      <c r="M65" s="6" t="s">
        <v>874</v>
      </c>
      <c r="N65" s="7" t="s">
        <v>333</v>
      </c>
      <c r="O65" s="7" t="s">
        <v>346</v>
      </c>
    </row>
    <row r="66" spans="1:15" ht="90" x14ac:dyDescent="0.2">
      <c r="A66" s="2" t="s">
        <v>45</v>
      </c>
      <c r="B66" s="3" t="s">
        <v>51</v>
      </c>
      <c r="C66" s="3" t="s">
        <v>883</v>
      </c>
      <c r="D66" s="3" t="s">
        <v>873</v>
      </c>
      <c r="E66" s="4">
        <v>100</v>
      </c>
      <c r="F66" s="5">
        <v>972</v>
      </c>
      <c r="G66" s="11">
        <f>F66*0.12</f>
        <v>116.64</v>
      </c>
      <c r="H66" s="10">
        <f>F66*0.18</f>
        <v>174.95999999999998</v>
      </c>
      <c r="I66" s="10">
        <f>F66+(F66*0.12)+(F66*0.18)</f>
        <v>1263.6000000000001</v>
      </c>
      <c r="J66" s="10">
        <f t="shared" si="0"/>
        <v>1389.9600000000003</v>
      </c>
      <c r="K66" s="6"/>
      <c r="L66" s="3" t="s">
        <v>52</v>
      </c>
      <c r="M66" s="6" t="s">
        <v>874</v>
      </c>
      <c r="N66" s="7" t="s">
        <v>334</v>
      </c>
      <c r="O66" s="7" t="s">
        <v>346</v>
      </c>
    </row>
    <row r="67" spans="1:15" ht="210" x14ac:dyDescent="0.2">
      <c r="A67" s="2" t="s">
        <v>37</v>
      </c>
      <c r="B67" s="3" t="s">
        <v>717</v>
      </c>
      <c r="C67" s="3" t="s">
        <v>718</v>
      </c>
      <c r="D67" s="3" t="s">
        <v>719</v>
      </c>
      <c r="E67" s="4">
        <v>1</v>
      </c>
      <c r="F67" s="5">
        <v>372.63</v>
      </c>
      <c r="G67" s="11">
        <f>F67*0.15</f>
        <v>55.894500000000001</v>
      </c>
      <c r="H67" s="10">
        <f>F67*0.25</f>
        <v>93.157499999999999</v>
      </c>
      <c r="I67" s="10">
        <f>F67+(F67*0.15)+(F67*0.25)</f>
        <v>521.68200000000002</v>
      </c>
      <c r="J67" s="10">
        <f t="shared" si="0"/>
        <v>573.85020000000009</v>
      </c>
      <c r="K67" s="6"/>
      <c r="L67" s="3" t="s">
        <v>720</v>
      </c>
      <c r="M67" s="6" t="s">
        <v>721</v>
      </c>
      <c r="N67" s="7" t="s">
        <v>722</v>
      </c>
      <c r="O67" s="7" t="s">
        <v>403</v>
      </c>
    </row>
    <row r="68" spans="1:15" ht="90" x14ac:dyDescent="0.2">
      <c r="A68" s="2" t="s">
        <v>50</v>
      </c>
      <c r="B68" s="3" t="s">
        <v>50</v>
      </c>
      <c r="C68" s="3" t="s">
        <v>427</v>
      </c>
      <c r="D68" s="3" t="s">
        <v>873</v>
      </c>
      <c r="E68" s="4">
        <v>50</v>
      </c>
      <c r="F68" s="5">
        <v>25.12</v>
      </c>
      <c r="G68" s="9">
        <f>F68*0.18</f>
        <v>4.5216000000000003</v>
      </c>
      <c r="H68" s="10">
        <f>F68*0.31</f>
        <v>7.7872000000000003</v>
      </c>
      <c r="I68" s="10">
        <f>F68+(F68*0.18)+(F68*0.31)</f>
        <v>37.428800000000003</v>
      </c>
      <c r="J68" s="10">
        <f t="shared" ref="J68:J131" si="10">I68*1.1</f>
        <v>41.171680000000009</v>
      </c>
      <c r="K68" s="6"/>
      <c r="L68" s="3" t="s">
        <v>277</v>
      </c>
      <c r="M68" s="6" t="s">
        <v>874</v>
      </c>
      <c r="N68" s="7" t="s">
        <v>278</v>
      </c>
      <c r="O68" s="7" t="s">
        <v>446</v>
      </c>
    </row>
    <row r="69" spans="1:15" ht="90" x14ac:dyDescent="0.2">
      <c r="A69" s="2" t="s">
        <v>50</v>
      </c>
      <c r="B69" s="3" t="s">
        <v>50</v>
      </c>
      <c r="C69" s="3" t="s">
        <v>915</v>
      </c>
      <c r="D69" s="3" t="s">
        <v>873</v>
      </c>
      <c r="E69" s="4">
        <v>100</v>
      </c>
      <c r="F69" s="5">
        <v>47.84</v>
      </c>
      <c r="G69" s="9">
        <f>F69*0.18</f>
        <v>8.6112000000000002</v>
      </c>
      <c r="H69" s="10">
        <f>F69*0.31</f>
        <v>14.830400000000001</v>
      </c>
      <c r="I69" s="10">
        <f>F69+(F69*0.18)+(F69*0.31)</f>
        <v>71.281599999999997</v>
      </c>
      <c r="J69" s="10">
        <f t="shared" si="10"/>
        <v>78.409760000000006</v>
      </c>
      <c r="K69" s="6"/>
      <c r="L69" s="3" t="s">
        <v>277</v>
      </c>
      <c r="M69" s="6" t="s">
        <v>874</v>
      </c>
      <c r="N69" s="7" t="s">
        <v>279</v>
      </c>
      <c r="O69" s="7" t="s">
        <v>446</v>
      </c>
    </row>
    <row r="70" spans="1:15" ht="90" x14ac:dyDescent="0.2">
      <c r="A70" s="2" t="s">
        <v>55</v>
      </c>
      <c r="B70" s="3" t="s">
        <v>55</v>
      </c>
      <c r="C70" s="3" t="s">
        <v>438</v>
      </c>
      <c r="D70" s="3" t="s">
        <v>873</v>
      </c>
      <c r="E70" s="4">
        <v>30</v>
      </c>
      <c r="F70" s="5">
        <v>22.79</v>
      </c>
      <c r="G70" s="9">
        <f>F70*0.18</f>
        <v>4.1021999999999998</v>
      </c>
      <c r="H70" s="10">
        <f>F70*0.31</f>
        <v>7.0648999999999997</v>
      </c>
      <c r="I70" s="10">
        <f>F70+(F70*0.18)+(F70*0.31)</f>
        <v>33.957099999999997</v>
      </c>
      <c r="J70" s="10">
        <f t="shared" si="10"/>
        <v>37.352809999999998</v>
      </c>
      <c r="K70" s="6"/>
      <c r="L70" s="3" t="s">
        <v>295</v>
      </c>
      <c r="M70" s="6" t="s">
        <v>874</v>
      </c>
      <c r="N70" s="7" t="s">
        <v>296</v>
      </c>
      <c r="O70" s="7" t="s">
        <v>450</v>
      </c>
    </row>
    <row r="71" spans="1:15" ht="90" x14ac:dyDescent="0.2">
      <c r="A71" s="2" t="s">
        <v>55</v>
      </c>
      <c r="B71" s="3" t="s">
        <v>55</v>
      </c>
      <c r="C71" s="3" t="s">
        <v>879</v>
      </c>
      <c r="D71" s="3" t="s">
        <v>873</v>
      </c>
      <c r="E71" s="4">
        <v>50</v>
      </c>
      <c r="F71" s="5">
        <v>29.21</v>
      </c>
      <c r="G71" s="9">
        <f>F71*0.18</f>
        <v>5.2577999999999996</v>
      </c>
      <c r="H71" s="10">
        <f>F71*0.31</f>
        <v>9.0550999999999995</v>
      </c>
      <c r="I71" s="10">
        <f>F71+(F71*0.18)+(F71*0.31)</f>
        <v>43.522899999999993</v>
      </c>
      <c r="J71" s="10">
        <f t="shared" si="10"/>
        <v>47.875189999999996</v>
      </c>
      <c r="K71" s="6"/>
      <c r="L71" s="3" t="s">
        <v>295</v>
      </c>
      <c r="M71" s="6" t="s">
        <v>874</v>
      </c>
      <c r="N71" s="7" t="s">
        <v>297</v>
      </c>
      <c r="O71" s="7" t="s">
        <v>450</v>
      </c>
    </row>
    <row r="72" spans="1:15" ht="90" x14ac:dyDescent="0.2">
      <c r="A72" s="2" t="s">
        <v>55</v>
      </c>
      <c r="B72" s="3" t="s">
        <v>55</v>
      </c>
      <c r="C72" s="3" t="s">
        <v>520</v>
      </c>
      <c r="D72" s="3" t="s">
        <v>873</v>
      </c>
      <c r="E72" s="4">
        <v>100</v>
      </c>
      <c r="F72" s="5">
        <v>75.959999999999994</v>
      </c>
      <c r="G72" s="11">
        <f>F72*0.15</f>
        <v>11.393999999999998</v>
      </c>
      <c r="H72" s="10">
        <f>F72*0.25</f>
        <v>18.989999999999998</v>
      </c>
      <c r="I72" s="10">
        <f>F72+(F72*0.15)+(F72*0.25)</f>
        <v>106.34399999999998</v>
      </c>
      <c r="J72" s="10">
        <f t="shared" si="10"/>
        <v>116.97839999999999</v>
      </c>
      <c r="K72" s="6"/>
      <c r="L72" s="3" t="s">
        <v>295</v>
      </c>
      <c r="M72" s="6" t="s">
        <v>874</v>
      </c>
      <c r="N72" s="7" t="s">
        <v>298</v>
      </c>
      <c r="O72" s="7" t="s">
        <v>450</v>
      </c>
    </row>
    <row r="73" spans="1:15" ht="90" x14ac:dyDescent="0.2">
      <c r="A73" s="2" t="s">
        <v>56</v>
      </c>
      <c r="B73" s="3" t="s">
        <v>56</v>
      </c>
      <c r="C73" s="3" t="s">
        <v>470</v>
      </c>
      <c r="D73" s="3" t="s">
        <v>873</v>
      </c>
      <c r="E73" s="4">
        <v>20</v>
      </c>
      <c r="F73" s="5">
        <v>15.47</v>
      </c>
      <c r="G73" s="9">
        <f>F73*0.18</f>
        <v>2.7846000000000002</v>
      </c>
      <c r="H73" s="10">
        <f>F73*0.31</f>
        <v>4.7957000000000001</v>
      </c>
      <c r="I73" s="10">
        <f>F73+(F73*0.18)+(F73*0.31)</f>
        <v>23.0503</v>
      </c>
      <c r="J73" s="10">
        <f t="shared" si="10"/>
        <v>25.355330000000002</v>
      </c>
      <c r="K73" s="6"/>
      <c r="L73" s="3" t="s">
        <v>57</v>
      </c>
      <c r="M73" s="6" t="s">
        <v>874</v>
      </c>
      <c r="N73" s="7" t="s">
        <v>58</v>
      </c>
      <c r="O73" s="7" t="s">
        <v>393</v>
      </c>
    </row>
    <row r="74" spans="1:15" ht="90" x14ac:dyDescent="0.2">
      <c r="A74" s="2" t="s">
        <v>56</v>
      </c>
      <c r="B74" s="3" t="s">
        <v>56</v>
      </c>
      <c r="C74" s="3" t="s">
        <v>470</v>
      </c>
      <c r="D74" s="3" t="s">
        <v>873</v>
      </c>
      <c r="E74" s="4">
        <v>20</v>
      </c>
      <c r="F74" s="5">
        <v>15.47</v>
      </c>
      <c r="G74" s="9">
        <f>F74*0.18</f>
        <v>2.7846000000000002</v>
      </c>
      <c r="H74" s="10">
        <f>F74*0.31</f>
        <v>4.7957000000000001</v>
      </c>
      <c r="I74" s="10">
        <f>F74+(F74*0.18)+(F74*0.31)</f>
        <v>23.0503</v>
      </c>
      <c r="J74" s="10">
        <f t="shared" si="10"/>
        <v>25.355330000000002</v>
      </c>
      <c r="K74" s="6"/>
      <c r="L74" s="3" t="s">
        <v>57</v>
      </c>
      <c r="M74" s="6" t="s">
        <v>874</v>
      </c>
      <c r="N74" s="7" t="s">
        <v>60</v>
      </c>
      <c r="O74" s="7" t="s">
        <v>393</v>
      </c>
    </row>
    <row r="75" spans="1:15" ht="90" x14ac:dyDescent="0.2">
      <c r="A75" s="2" t="s">
        <v>56</v>
      </c>
      <c r="B75" s="3" t="s">
        <v>56</v>
      </c>
      <c r="C75" s="3" t="s">
        <v>882</v>
      </c>
      <c r="D75" s="3" t="s">
        <v>873</v>
      </c>
      <c r="E75" s="4">
        <v>50</v>
      </c>
      <c r="F75" s="5">
        <v>22.09</v>
      </c>
      <c r="G75" s="9">
        <f>F75*0.18</f>
        <v>3.9762</v>
      </c>
      <c r="H75" s="10">
        <f>F75*0.31</f>
        <v>6.8479000000000001</v>
      </c>
      <c r="I75" s="10">
        <f>F75+(F75*0.18)+(F75*0.31)</f>
        <v>32.914099999999998</v>
      </c>
      <c r="J75" s="10">
        <f t="shared" si="10"/>
        <v>36.205510000000004</v>
      </c>
      <c r="K75" s="6"/>
      <c r="L75" s="3" t="s">
        <v>57</v>
      </c>
      <c r="M75" s="6" t="s">
        <v>874</v>
      </c>
      <c r="N75" s="7" t="s">
        <v>61</v>
      </c>
      <c r="O75" s="7" t="s">
        <v>393</v>
      </c>
    </row>
    <row r="76" spans="1:15" ht="90" x14ac:dyDescent="0.2">
      <c r="A76" s="2" t="s">
        <v>56</v>
      </c>
      <c r="B76" s="3" t="s">
        <v>56</v>
      </c>
      <c r="C76" s="3" t="s">
        <v>882</v>
      </c>
      <c r="D76" s="3" t="s">
        <v>873</v>
      </c>
      <c r="E76" s="4">
        <v>50</v>
      </c>
      <c r="F76" s="5">
        <v>23.3</v>
      </c>
      <c r="G76" s="9">
        <f>F76*0.18</f>
        <v>4.194</v>
      </c>
      <c r="H76" s="10">
        <f>F76*0.31</f>
        <v>7.2229999999999999</v>
      </c>
      <c r="I76" s="10">
        <f>F76+(F76*0.18)+(F76*0.31)</f>
        <v>34.716999999999999</v>
      </c>
      <c r="J76" s="10">
        <f t="shared" si="10"/>
        <v>38.188700000000004</v>
      </c>
      <c r="K76" s="6"/>
      <c r="L76" s="3" t="s">
        <v>57</v>
      </c>
      <c r="M76" s="6" t="s">
        <v>874</v>
      </c>
      <c r="N76" s="7" t="s">
        <v>59</v>
      </c>
      <c r="O76" s="7" t="s">
        <v>393</v>
      </c>
    </row>
    <row r="77" spans="1:15" ht="90" x14ac:dyDescent="0.2">
      <c r="A77" s="2" t="s">
        <v>56</v>
      </c>
      <c r="B77" s="3" t="s">
        <v>56</v>
      </c>
      <c r="C77" s="3" t="s">
        <v>880</v>
      </c>
      <c r="D77" s="3" t="s">
        <v>873</v>
      </c>
      <c r="E77" s="4">
        <v>28</v>
      </c>
      <c r="F77" s="5">
        <v>57.12</v>
      </c>
      <c r="G77" s="11">
        <f>F77*0.15</f>
        <v>8.5679999999999996</v>
      </c>
      <c r="H77" s="10">
        <f>F77*0.25</f>
        <v>14.28</v>
      </c>
      <c r="I77" s="10">
        <f>F77+(F77*0.15)+(F77*0.25)</f>
        <v>79.968000000000004</v>
      </c>
      <c r="J77" s="10">
        <f t="shared" si="10"/>
        <v>87.964800000000011</v>
      </c>
      <c r="K77" s="6"/>
      <c r="L77" s="3" t="s">
        <v>57</v>
      </c>
      <c r="M77" s="6" t="s">
        <v>874</v>
      </c>
      <c r="N77" s="7" t="s">
        <v>281</v>
      </c>
      <c r="O77" s="7" t="s">
        <v>393</v>
      </c>
    </row>
    <row r="78" spans="1:15" ht="90" x14ac:dyDescent="0.2">
      <c r="A78" s="2" t="s">
        <v>56</v>
      </c>
      <c r="B78" s="3" t="s">
        <v>56</v>
      </c>
      <c r="C78" s="3" t="s">
        <v>881</v>
      </c>
      <c r="D78" s="3" t="s">
        <v>873</v>
      </c>
      <c r="E78" s="4">
        <v>28</v>
      </c>
      <c r="F78" s="5">
        <v>57.12</v>
      </c>
      <c r="G78" s="11">
        <f>F78*0.15</f>
        <v>8.5679999999999996</v>
      </c>
      <c r="H78" s="10">
        <f>F78*0.25</f>
        <v>14.28</v>
      </c>
      <c r="I78" s="10">
        <f>F78+(F78*0.15)+(F78*0.25)</f>
        <v>79.968000000000004</v>
      </c>
      <c r="J78" s="10">
        <f t="shared" si="10"/>
        <v>87.964800000000011</v>
      </c>
      <c r="K78" s="6"/>
      <c r="L78" s="3" t="s">
        <v>57</v>
      </c>
      <c r="M78" s="6" t="s">
        <v>874</v>
      </c>
      <c r="N78" s="7" t="s">
        <v>280</v>
      </c>
      <c r="O78" s="7" t="s">
        <v>393</v>
      </c>
    </row>
    <row r="79" spans="1:15" ht="60" x14ac:dyDescent="0.2">
      <c r="A79" s="2" t="s">
        <v>56</v>
      </c>
      <c r="B79" s="3" t="s">
        <v>561</v>
      </c>
      <c r="C79" s="3" t="s">
        <v>679</v>
      </c>
      <c r="D79" s="3" t="s">
        <v>558</v>
      </c>
      <c r="E79" s="4">
        <v>10</v>
      </c>
      <c r="F79" s="5">
        <v>4.43</v>
      </c>
      <c r="G79" s="9">
        <f>F79*0.18</f>
        <v>0.79739999999999989</v>
      </c>
      <c r="H79" s="10">
        <f>F79*0.31</f>
        <v>1.3733</v>
      </c>
      <c r="I79" s="10">
        <f>F79+(F79*0.18)+(F79*0.31)</f>
        <v>6.6006999999999998</v>
      </c>
      <c r="J79" s="10">
        <f t="shared" si="10"/>
        <v>7.2607699999999999</v>
      </c>
      <c r="K79" s="6"/>
      <c r="L79" s="3" t="s">
        <v>62</v>
      </c>
      <c r="M79" s="6" t="s">
        <v>680</v>
      </c>
      <c r="N79" s="7" t="s">
        <v>681</v>
      </c>
      <c r="O79" s="7"/>
    </row>
    <row r="80" spans="1:15" ht="225" x14ac:dyDescent="0.2">
      <c r="A80" s="2" t="s">
        <v>667</v>
      </c>
      <c r="B80" s="3" t="s">
        <v>63</v>
      </c>
      <c r="C80" s="3" t="s">
        <v>668</v>
      </c>
      <c r="D80" s="3" t="s">
        <v>669</v>
      </c>
      <c r="E80" s="4">
        <v>5</v>
      </c>
      <c r="F80" s="5">
        <v>2553.71</v>
      </c>
      <c r="G80" s="11">
        <f>F80*0.12</f>
        <v>306.4452</v>
      </c>
      <c r="H80" s="10">
        <f>F80*0.18</f>
        <v>459.6678</v>
      </c>
      <c r="I80" s="10">
        <f>F80+(F80*0.12)+(F80*0.18)</f>
        <v>3319.8230000000003</v>
      </c>
      <c r="J80" s="10">
        <f t="shared" si="10"/>
        <v>3651.8053000000004</v>
      </c>
      <c r="K80" s="6"/>
      <c r="L80" s="3" t="s">
        <v>64</v>
      </c>
      <c r="M80" s="6" t="s">
        <v>670</v>
      </c>
      <c r="N80" s="7" t="s">
        <v>65</v>
      </c>
      <c r="O80" s="7" t="s">
        <v>374</v>
      </c>
    </row>
    <row r="81" spans="1:15" ht="120" x14ac:dyDescent="0.2">
      <c r="A81" s="2" t="s">
        <v>530</v>
      </c>
      <c r="B81" s="3" t="s">
        <v>531</v>
      </c>
      <c r="C81" s="3" t="s">
        <v>686</v>
      </c>
      <c r="D81" s="3" t="s">
        <v>559</v>
      </c>
      <c r="E81" s="4">
        <v>1</v>
      </c>
      <c r="F81" s="5">
        <v>105725.63</v>
      </c>
      <c r="G81" s="11">
        <f>F81*0.12</f>
        <v>12687.0756</v>
      </c>
      <c r="H81" s="10">
        <f>F81*0.18</f>
        <v>19030.613399999998</v>
      </c>
      <c r="I81" s="10">
        <f>F81+(F81*0.12)+(F81*0.18)</f>
        <v>137443.31899999999</v>
      </c>
      <c r="J81" s="10">
        <f t="shared" si="10"/>
        <v>151187.65090000001</v>
      </c>
      <c r="K81" s="6"/>
      <c r="L81" s="3" t="s">
        <v>532</v>
      </c>
      <c r="M81" s="6" t="s">
        <v>687</v>
      </c>
      <c r="N81" s="7" t="s">
        <v>688</v>
      </c>
      <c r="O81" s="7" t="s">
        <v>533</v>
      </c>
    </row>
    <row r="82" spans="1:15" ht="120" x14ac:dyDescent="0.2">
      <c r="A82" s="2" t="s">
        <v>530</v>
      </c>
      <c r="B82" s="3" t="s">
        <v>531</v>
      </c>
      <c r="C82" s="3" t="s">
        <v>689</v>
      </c>
      <c r="D82" s="3" t="s">
        <v>559</v>
      </c>
      <c r="E82" s="4">
        <v>1</v>
      </c>
      <c r="F82" s="5">
        <v>169173.01</v>
      </c>
      <c r="G82" s="11">
        <f>F82*0.12</f>
        <v>20300.761200000001</v>
      </c>
      <c r="H82" s="10">
        <f>F82*0.18</f>
        <v>30451.141800000001</v>
      </c>
      <c r="I82" s="10">
        <f>F82+(F82*0.12)+(F82*0.18)</f>
        <v>219924.91300000003</v>
      </c>
      <c r="J82" s="10">
        <f t="shared" si="10"/>
        <v>241917.40430000005</v>
      </c>
      <c r="K82" s="6"/>
      <c r="L82" s="3" t="s">
        <v>532</v>
      </c>
      <c r="M82" s="6" t="s">
        <v>687</v>
      </c>
      <c r="N82" s="7" t="s">
        <v>690</v>
      </c>
      <c r="O82" s="7" t="s">
        <v>533</v>
      </c>
    </row>
    <row r="83" spans="1:15" ht="90" x14ac:dyDescent="0.2">
      <c r="A83" s="2" t="s">
        <v>69</v>
      </c>
      <c r="B83" s="3" t="s">
        <v>289</v>
      </c>
      <c r="C83" s="3" t="s">
        <v>917</v>
      </c>
      <c r="D83" s="3" t="s">
        <v>873</v>
      </c>
      <c r="E83" s="4">
        <v>56</v>
      </c>
      <c r="F83" s="5">
        <v>39.880000000000003</v>
      </c>
      <c r="G83" s="9">
        <f>F83*0.18</f>
        <v>7.1783999999999999</v>
      </c>
      <c r="H83" s="10">
        <f>F83*0.31</f>
        <v>12.3628</v>
      </c>
      <c r="I83" s="10">
        <f>F83+(F83*0.18)+(F83*0.31)</f>
        <v>59.421200000000006</v>
      </c>
      <c r="J83" s="10">
        <f t="shared" si="10"/>
        <v>65.363320000000016</v>
      </c>
      <c r="K83" s="6"/>
      <c r="L83" s="3" t="s">
        <v>290</v>
      </c>
      <c r="M83" s="6" t="s">
        <v>874</v>
      </c>
      <c r="N83" s="7" t="s">
        <v>291</v>
      </c>
      <c r="O83" s="7" t="s">
        <v>437</v>
      </c>
    </row>
    <row r="84" spans="1:15" ht="90" x14ac:dyDescent="0.2">
      <c r="A84" s="2" t="s">
        <v>69</v>
      </c>
      <c r="B84" s="3" t="s">
        <v>289</v>
      </c>
      <c r="C84" s="3" t="s">
        <v>918</v>
      </c>
      <c r="D84" s="3" t="s">
        <v>873</v>
      </c>
      <c r="E84" s="4">
        <v>56</v>
      </c>
      <c r="F84" s="5">
        <v>53.26</v>
      </c>
      <c r="G84" s="11">
        <f>F84*0.15</f>
        <v>7.988999999999999</v>
      </c>
      <c r="H84" s="10">
        <f>F84*0.25</f>
        <v>13.315</v>
      </c>
      <c r="I84" s="10">
        <f>F84+(F84*0.15)+(F84*0.25)</f>
        <v>74.563999999999993</v>
      </c>
      <c r="J84" s="10">
        <f t="shared" si="10"/>
        <v>82.020399999999995</v>
      </c>
      <c r="K84" s="6"/>
      <c r="L84" s="3" t="s">
        <v>290</v>
      </c>
      <c r="M84" s="6" t="s">
        <v>874</v>
      </c>
      <c r="N84" s="7" t="s">
        <v>293</v>
      </c>
      <c r="O84" s="7" t="s">
        <v>437</v>
      </c>
    </row>
    <row r="85" spans="1:15" ht="90" x14ac:dyDescent="0.2">
      <c r="A85" s="2" t="s">
        <v>69</v>
      </c>
      <c r="B85" s="3" t="s">
        <v>289</v>
      </c>
      <c r="C85" s="3" t="s">
        <v>919</v>
      </c>
      <c r="D85" s="3" t="s">
        <v>873</v>
      </c>
      <c r="E85" s="4">
        <v>112</v>
      </c>
      <c r="F85" s="5">
        <v>79.760000000000005</v>
      </c>
      <c r="G85" s="11">
        <f>F85*0.15</f>
        <v>11.964</v>
      </c>
      <c r="H85" s="10">
        <f>F85*0.25</f>
        <v>19.940000000000001</v>
      </c>
      <c r="I85" s="10">
        <f>F85+(F85*0.15)+(F85*0.25)</f>
        <v>111.664</v>
      </c>
      <c r="J85" s="10">
        <f t="shared" si="10"/>
        <v>122.83040000000001</v>
      </c>
      <c r="K85" s="6"/>
      <c r="L85" s="3" t="s">
        <v>290</v>
      </c>
      <c r="M85" s="6" t="s">
        <v>874</v>
      </c>
      <c r="N85" s="7" t="s">
        <v>292</v>
      </c>
      <c r="O85" s="7" t="s">
        <v>437</v>
      </c>
    </row>
    <row r="86" spans="1:15" ht="90" x14ac:dyDescent="0.2">
      <c r="A86" s="2" t="s">
        <v>69</v>
      </c>
      <c r="B86" s="3" t="s">
        <v>289</v>
      </c>
      <c r="C86" s="3" t="s">
        <v>916</v>
      </c>
      <c r="D86" s="3" t="s">
        <v>873</v>
      </c>
      <c r="E86" s="4">
        <v>112</v>
      </c>
      <c r="F86" s="5">
        <v>106.53</v>
      </c>
      <c r="G86" s="11">
        <f>F86*0.15</f>
        <v>15.9795</v>
      </c>
      <c r="H86" s="10">
        <f>F86*0.25</f>
        <v>26.6325</v>
      </c>
      <c r="I86" s="10">
        <f>F86+(F86*0.15)+(F86*0.25)</f>
        <v>149.142</v>
      </c>
      <c r="J86" s="10">
        <f t="shared" si="10"/>
        <v>164.05620000000002</v>
      </c>
      <c r="K86" s="6"/>
      <c r="L86" s="3" t="s">
        <v>290</v>
      </c>
      <c r="M86" s="6" t="s">
        <v>874</v>
      </c>
      <c r="N86" s="7" t="s">
        <v>294</v>
      </c>
      <c r="O86" s="7" t="s">
        <v>437</v>
      </c>
    </row>
    <row r="87" spans="1:15" ht="120" x14ac:dyDescent="0.2">
      <c r="A87" s="2" t="s">
        <v>70</v>
      </c>
      <c r="B87" s="3" t="s">
        <v>70</v>
      </c>
      <c r="C87" s="3" t="s">
        <v>895</v>
      </c>
      <c r="D87" s="3" t="s">
        <v>873</v>
      </c>
      <c r="E87" s="4">
        <v>1</v>
      </c>
      <c r="F87" s="5">
        <v>26.51</v>
      </c>
      <c r="G87" s="9">
        <f>F87*0.18</f>
        <v>4.7717999999999998</v>
      </c>
      <c r="H87" s="10">
        <f>F87*0.31</f>
        <v>8.2180999999999997</v>
      </c>
      <c r="I87" s="10">
        <f>F87+(F87*0.18)+(F87*0.31)</f>
        <v>39.499899999999997</v>
      </c>
      <c r="J87" s="10">
        <f t="shared" si="10"/>
        <v>43.449889999999996</v>
      </c>
      <c r="K87" s="6"/>
      <c r="L87" s="3" t="s">
        <v>71</v>
      </c>
      <c r="M87" s="6" t="s">
        <v>874</v>
      </c>
      <c r="N87" s="7" t="s">
        <v>266</v>
      </c>
      <c r="O87" s="7" t="s">
        <v>477</v>
      </c>
    </row>
    <row r="88" spans="1:15" ht="105" x14ac:dyDescent="0.2">
      <c r="A88" s="2" t="s">
        <v>70</v>
      </c>
      <c r="B88" s="3" t="s">
        <v>70</v>
      </c>
      <c r="C88" s="3" t="s">
        <v>897</v>
      </c>
      <c r="D88" s="3" t="s">
        <v>873</v>
      </c>
      <c r="E88" s="4">
        <v>1</v>
      </c>
      <c r="F88" s="5">
        <v>32.630000000000003</v>
      </c>
      <c r="G88" s="9">
        <f>F88*0.18</f>
        <v>5.8734000000000002</v>
      </c>
      <c r="H88" s="10">
        <f>F88*0.31</f>
        <v>10.115300000000001</v>
      </c>
      <c r="I88" s="10">
        <f>F88+(F88*0.18)+(F88*0.31)</f>
        <v>48.618700000000004</v>
      </c>
      <c r="J88" s="10">
        <f t="shared" si="10"/>
        <v>53.480570000000007</v>
      </c>
      <c r="K88" s="6"/>
      <c r="L88" s="3" t="s">
        <v>71</v>
      </c>
      <c r="M88" s="6" t="s">
        <v>874</v>
      </c>
      <c r="N88" s="7" t="s">
        <v>73</v>
      </c>
      <c r="O88" s="7" t="s">
        <v>477</v>
      </c>
    </row>
    <row r="89" spans="1:15" ht="120" x14ac:dyDescent="0.2">
      <c r="A89" s="2" t="s">
        <v>70</v>
      </c>
      <c r="B89" s="3" t="s">
        <v>70</v>
      </c>
      <c r="C89" s="3" t="s">
        <v>898</v>
      </c>
      <c r="D89" s="3" t="s">
        <v>873</v>
      </c>
      <c r="E89" s="4">
        <v>1</v>
      </c>
      <c r="F89" s="5">
        <v>39.770000000000003</v>
      </c>
      <c r="G89" s="9">
        <f>F89*0.18</f>
        <v>7.1586000000000007</v>
      </c>
      <c r="H89" s="10">
        <f>F89*0.31</f>
        <v>12.328700000000001</v>
      </c>
      <c r="I89" s="10">
        <f>F89+(F89*0.18)+(F89*0.31)</f>
        <v>59.257300000000001</v>
      </c>
      <c r="J89" s="10">
        <f t="shared" si="10"/>
        <v>65.183030000000002</v>
      </c>
      <c r="K89" s="6"/>
      <c r="L89" s="3" t="s">
        <v>71</v>
      </c>
      <c r="M89" s="6" t="s">
        <v>874</v>
      </c>
      <c r="N89" s="7" t="s">
        <v>267</v>
      </c>
      <c r="O89" s="7" t="s">
        <v>477</v>
      </c>
    </row>
    <row r="90" spans="1:15" ht="105" x14ac:dyDescent="0.2">
      <c r="A90" s="2" t="s">
        <v>70</v>
      </c>
      <c r="B90" s="3" t="s">
        <v>70</v>
      </c>
      <c r="C90" s="3" t="s">
        <v>896</v>
      </c>
      <c r="D90" s="3" t="s">
        <v>873</v>
      </c>
      <c r="E90" s="4">
        <v>1</v>
      </c>
      <c r="F90" s="5">
        <v>48.96</v>
      </c>
      <c r="G90" s="9">
        <f>F90*0.18</f>
        <v>8.8127999999999993</v>
      </c>
      <c r="H90" s="10">
        <f>F90*0.31</f>
        <v>15.1776</v>
      </c>
      <c r="I90" s="10">
        <f>F90+(F90*0.18)+(F90*0.31)</f>
        <v>72.950400000000002</v>
      </c>
      <c r="J90" s="10">
        <f t="shared" si="10"/>
        <v>80.245440000000002</v>
      </c>
      <c r="K90" s="6"/>
      <c r="L90" s="3" t="s">
        <v>71</v>
      </c>
      <c r="M90" s="6" t="s">
        <v>874</v>
      </c>
      <c r="N90" s="7" t="s">
        <v>74</v>
      </c>
      <c r="O90" s="7" t="s">
        <v>477</v>
      </c>
    </row>
    <row r="91" spans="1:15" ht="105" x14ac:dyDescent="0.2">
      <c r="A91" s="2" t="s">
        <v>70</v>
      </c>
      <c r="B91" s="3" t="s">
        <v>70</v>
      </c>
      <c r="C91" s="3" t="s">
        <v>510</v>
      </c>
      <c r="D91" s="3" t="s">
        <v>873</v>
      </c>
      <c r="E91" s="4">
        <v>1</v>
      </c>
      <c r="F91" s="5">
        <v>121.2</v>
      </c>
      <c r="G91" s="11">
        <f>F91*0.15</f>
        <v>18.18</v>
      </c>
      <c r="H91" s="10">
        <f>F91*0.25</f>
        <v>30.3</v>
      </c>
      <c r="I91" s="10">
        <f>F91+(F91*0.15)+(F91*0.25)</f>
        <v>169.68</v>
      </c>
      <c r="J91" s="10">
        <f t="shared" si="10"/>
        <v>186.64800000000002</v>
      </c>
      <c r="K91" s="6"/>
      <c r="L91" s="3" t="s">
        <v>71</v>
      </c>
      <c r="M91" s="6" t="s">
        <v>874</v>
      </c>
      <c r="N91" s="7" t="s">
        <v>72</v>
      </c>
      <c r="O91" s="7" t="s">
        <v>477</v>
      </c>
    </row>
    <row r="92" spans="1:15" ht="90" x14ac:dyDescent="0.2">
      <c r="A92" s="2" t="s">
        <v>75</v>
      </c>
      <c r="B92" s="3" t="s">
        <v>76</v>
      </c>
      <c r="C92" s="3" t="s">
        <v>887</v>
      </c>
      <c r="D92" s="3" t="s">
        <v>873</v>
      </c>
      <c r="E92" s="4">
        <v>10</v>
      </c>
      <c r="F92" s="5">
        <v>97.2</v>
      </c>
      <c r="G92" s="11">
        <f>F92*0.15</f>
        <v>14.58</v>
      </c>
      <c r="H92" s="10">
        <f>F92*0.25</f>
        <v>24.3</v>
      </c>
      <c r="I92" s="10">
        <f>F92+(F92*0.15)+(F92*0.25)</f>
        <v>136.08000000000001</v>
      </c>
      <c r="J92" s="10">
        <f t="shared" si="10"/>
        <v>149.68800000000002</v>
      </c>
      <c r="K92" s="6"/>
      <c r="L92" s="3" t="s">
        <v>77</v>
      </c>
      <c r="M92" s="6" t="s">
        <v>874</v>
      </c>
      <c r="N92" s="7" t="s">
        <v>78</v>
      </c>
      <c r="O92" s="7" t="s">
        <v>398</v>
      </c>
    </row>
    <row r="93" spans="1:15" ht="90" x14ac:dyDescent="0.2">
      <c r="A93" s="2" t="s">
        <v>75</v>
      </c>
      <c r="B93" s="3" t="s">
        <v>76</v>
      </c>
      <c r="C93" s="3" t="s">
        <v>888</v>
      </c>
      <c r="D93" s="3" t="s">
        <v>873</v>
      </c>
      <c r="E93" s="4">
        <v>100</v>
      </c>
      <c r="F93" s="5">
        <v>972</v>
      </c>
      <c r="G93" s="11">
        <f>F93*0.12</f>
        <v>116.64</v>
      </c>
      <c r="H93" s="10">
        <f>F93*0.18</f>
        <v>174.95999999999998</v>
      </c>
      <c r="I93" s="10">
        <f>F93+(F93*0.12)+(F93*0.18)</f>
        <v>1263.6000000000001</v>
      </c>
      <c r="J93" s="10">
        <f t="shared" si="10"/>
        <v>1389.9600000000003</v>
      </c>
      <c r="K93" s="6"/>
      <c r="L93" s="3" t="s">
        <v>77</v>
      </c>
      <c r="M93" s="6" t="s">
        <v>874</v>
      </c>
      <c r="N93" s="7" t="s">
        <v>335</v>
      </c>
      <c r="O93" s="7" t="s">
        <v>398</v>
      </c>
    </row>
    <row r="94" spans="1:15" ht="90" x14ac:dyDescent="0.2">
      <c r="A94" s="2" t="s">
        <v>79</v>
      </c>
      <c r="B94" s="3" t="s">
        <v>79</v>
      </c>
      <c r="C94" s="3" t="s">
        <v>486</v>
      </c>
      <c r="D94" s="3" t="s">
        <v>873</v>
      </c>
      <c r="E94" s="4">
        <v>10</v>
      </c>
      <c r="F94" s="5">
        <v>11.05</v>
      </c>
      <c r="G94" s="9">
        <f t="shared" ref="G94:G100" si="11">F94*0.18</f>
        <v>1.9890000000000001</v>
      </c>
      <c r="H94" s="10">
        <f t="shared" ref="H94:H100" si="12">F94*0.31</f>
        <v>3.4255</v>
      </c>
      <c r="I94" s="10">
        <f t="shared" ref="I94:I100" si="13">F94+(F94*0.18)+(F94*0.31)</f>
        <v>16.464500000000001</v>
      </c>
      <c r="J94" s="10">
        <f t="shared" si="10"/>
        <v>18.110950000000003</v>
      </c>
      <c r="K94" s="6"/>
      <c r="L94" s="3" t="s">
        <v>80</v>
      </c>
      <c r="M94" s="6" t="s">
        <v>874</v>
      </c>
      <c r="N94" s="7" t="s">
        <v>260</v>
      </c>
      <c r="O94" s="7" t="s">
        <v>383</v>
      </c>
    </row>
    <row r="95" spans="1:15" ht="90" x14ac:dyDescent="0.2">
      <c r="A95" s="2" t="s">
        <v>79</v>
      </c>
      <c r="B95" s="3" t="s">
        <v>79</v>
      </c>
      <c r="C95" s="3" t="s">
        <v>511</v>
      </c>
      <c r="D95" s="3" t="s">
        <v>873</v>
      </c>
      <c r="E95" s="4">
        <v>10</v>
      </c>
      <c r="F95" s="5">
        <v>11.05</v>
      </c>
      <c r="G95" s="9">
        <f t="shared" si="11"/>
        <v>1.9890000000000001</v>
      </c>
      <c r="H95" s="10">
        <f t="shared" si="12"/>
        <v>3.4255</v>
      </c>
      <c r="I95" s="10">
        <f t="shared" si="13"/>
        <v>16.464500000000001</v>
      </c>
      <c r="J95" s="10">
        <f t="shared" si="10"/>
        <v>18.110950000000003</v>
      </c>
      <c r="K95" s="6"/>
      <c r="L95" s="3" t="s">
        <v>80</v>
      </c>
      <c r="M95" s="6" t="s">
        <v>874</v>
      </c>
      <c r="N95" s="7" t="s">
        <v>258</v>
      </c>
      <c r="O95" s="7" t="s">
        <v>383</v>
      </c>
    </row>
    <row r="96" spans="1:15" ht="90" x14ac:dyDescent="0.2">
      <c r="A96" s="2" t="s">
        <v>79</v>
      </c>
      <c r="B96" s="3" t="s">
        <v>79</v>
      </c>
      <c r="C96" s="3" t="s">
        <v>550</v>
      </c>
      <c r="D96" s="3" t="s">
        <v>873</v>
      </c>
      <c r="E96" s="4">
        <v>10</v>
      </c>
      <c r="F96" s="5">
        <v>11.05</v>
      </c>
      <c r="G96" s="9">
        <f t="shared" si="11"/>
        <v>1.9890000000000001</v>
      </c>
      <c r="H96" s="10">
        <f t="shared" si="12"/>
        <v>3.4255</v>
      </c>
      <c r="I96" s="10">
        <f t="shared" si="13"/>
        <v>16.464500000000001</v>
      </c>
      <c r="J96" s="10">
        <f t="shared" si="10"/>
        <v>18.110950000000003</v>
      </c>
      <c r="K96" s="6"/>
      <c r="L96" s="3" t="s">
        <v>80</v>
      </c>
      <c r="M96" s="6" t="s">
        <v>874</v>
      </c>
      <c r="N96" s="7" t="s">
        <v>259</v>
      </c>
      <c r="O96" s="7" t="s">
        <v>383</v>
      </c>
    </row>
    <row r="97" spans="1:15" ht="60" x14ac:dyDescent="0.2">
      <c r="A97" s="2" t="s">
        <v>79</v>
      </c>
      <c r="B97" s="3" t="s">
        <v>586</v>
      </c>
      <c r="C97" s="3" t="s">
        <v>422</v>
      </c>
      <c r="D97" s="3" t="s">
        <v>528</v>
      </c>
      <c r="E97" s="4">
        <v>20</v>
      </c>
      <c r="F97" s="5">
        <v>17.600000000000001</v>
      </c>
      <c r="G97" s="9">
        <f t="shared" si="11"/>
        <v>3.1680000000000001</v>
      </c>
      <c r="H97" s="10">
        <f t="shared" si="12"/>
        <v>5.4560000000000004</v>
      </c>
      <c r="I97" s="10">
        <f t="shared" si="13"/>
        <v>26.224</v>
      </c>
      <c r="J97" s="10">
        <f t="shared" si="10"/>
        <v>28.846400000000003</v>
      </c>
      <c r="K97" s="6"/>
      <c r="L97" s="3" t="s">
        <v>587</v>
      </c>
      <c r="M97" s="6" t="s">
        <v>588</v>
      </c>
      <c r="N97" s="7" t="s">
        <v>593</v>
      </c>
      <c r="O97" s="7" t="s">
        <v>383</v>
      </c>
    </row>
    <row r="98" spans="1:15" ht="60" x14ac:dyDescent="0.2">
      <c r="A98" s="2" t="s">
        <v>79</v>
      </c>
      <c r="B98" s="3" t="s">
        <v>586</v>
      </c>
      <c r="C98" s="3" t="s">
        <v>512</v>
      </c>
      <c r="D98" s="3" t="s">
        <v>528</v>
      </c>
      <c r="E98" s="4">
        <v>30</v>
      </c>
      <c r="F98" s="5">
        <v>26.4</v>
      </c>
      <c r="G98" s="9">
        <f t="shared" si="11"/>
        <v>4.7519999999999998</v>
      </c>
      <c r="H98" s="10">
        <f t="shared" si="12"/>
        <v>8.1839999999999993</v>
      </c>
      <c r="I98" s="10">
        <f t="shared" si="13"/>
        <v>39.335999999999999</v>
      </c>
      <c r="J98" s="10">
        <f t="shared" si="10"/>
        <v>43.269600000000004</v>
      </c>
      <c r="K98" s="6"/>
      <c r="L98" s="3" t="s">
        <v>587</v>
      </c>
      <c r="M98" s="6" t="s">
        <v>588</v>
      </c>
      <c r="N98" s="7" t="s">
        <v>589</v>
      </c>
      <c r="O98" s="7" t="s">
        <v>383</v>
      </c>
    </row>
    <row r="99" spans="1:15" ht="60" x14ac:dyDescent="0.2">
      <c r="A99" s="2" t="s">
        <v>79</v>
      </c>
      <c r="B99" s="3" t="s">
        <v>586</v>
      </c>
      <c r="C99" s="3" t="s">
        <v>594</v>
      </c>
      <c r="D99" s="3" t="s">
        <v>528</v>
      </c>
      <c r="E99" s="4">
        <v>40</v>
      </c>
      <c r="F99" s="5">
        <v>35.200000000000003</v>
      </c>
      <c r="G99" s="9">
        <f t="shared" si="11"/>
        <v>6.3360000000000003</v>
      </c>
      <c r="H99" s="10">
        <f t="shared" si="12"/>
        <v>10.912000000000001</v>
      </c>
      <c r="I99" s="10">
        <f t="shared" si="13"/>
        <v>52.448</v>
      </c>
      <c r="J99" s="10">
        <f t="shared" si="10"/>
        <v>57.692800000000005</v>
      </c>
      <c r="K99" s="6"/>
      <c r="L99" s="3" t="s">
        <v>587</v>
      </c>
      <c r="M99" s="6" t="s">
        <v>588</v>
      </c>
      <c r="N99" s="7" t="s">
        <v>595</v>
      </c>
      <c r="O99" s="7" t="s">
        <v>383</v>
      </c>
    </row>
    <row r="100" spans="1:15" ht="60" x14ac:dyDescent="0.2">
      <c r="A100" s="2" t="s">
        <v>79</v>
      </c>
      <c r="B100" s="3" t="s">
        <v>586</v>
      </c>
      <c r="C100" s="3" t="s">
        <v>440</v>
      </c>
      <c r="D100" s="3" t="s">
        <v>528</v>
      </c>
      <c r="E100" s="4">
        <v>50</v>
      </c>
      <c r="F100" s="5">
        <v>44</v>
      </c>
      <c r="G100" s="9">
        <f t="shared" si="11"/>
        <v>7.92</v>
      </c>
      <c r="H100" s="10">
        <f t="shared" si="12"/>
        <v>13.64</v>
      </c>
      <c r="I100" s="10">
        <f t="shared" si="13"/>
        <v>65.56</v>
      </c>
      <c r="J100" s="10">
        <f t="shared" si="10"/>
        <v>72.116000000000014</v>
      </c>
      <c r="K100" s="6"/>
      <c r="L100" s="3" t="s">
        <v>587</v>
      </c>
      <c r="M100" s="6" t="s">
        <v>588</v>
      </c>
      <c r="N100" s="7" t="s">
        <v>592</v>
      </c>
      <c r="O100" s="7" t="s">
        <v>383</v>
      </c>
    </row>
    <row r="101" spans="1:15" ht="60" x14ac:dyDescent="0.2">
      <c r="A101" s="2" t="s">
        <v>79</v>
      </c>
      <c r="B101" s="3" t="s">
        <v>586</v>
      </c>
      <c r="C101" s="3" t="s">
        <v>590</v>
      </c>
      <c r="D101" s="3" t="s">
        <v>528</v>
      </c>
      <c r="E101" s="4">
        <v>60</v>
      </c>
      <c r="F101" s="5">
        <v>52.8</v>
      </c>
      <c r="G101" s="11">
        <f t="shared" ref="G101:G109" si="14">F101*0.15</f>
        <v>7.919999999999999</v>
      </c>
      <c r="H101" s="10">
        <f t="shared" ref="H101:H109" si="15">F101*0.25</f>
        <v>13.2</v>
      </c>
      <c r="I101" s="10">
        <f t="shared" ref="I101:I109" si="16">F101+(F101*0.15)+(F101*0.25)</f>
        <v>73.92</v>
      </c>
      <c r="J101" s="10">
        <f t="shared" si="10"/>
        <v>81.312000000000012</v>
      </c>
      <c r="K101" s="6"/>
      <c r="L101" s="3" t="s">
        <v>587</v>
      </c>
      <c r="M101" s="6" t="s">
        <v>588</v>
      </c>
      <c r="N101" s="7" t="s">
        <v>591</v>
      </c>
      <c r="O101" s="7" t="s">
        <v>383</v>
      </c>
    </row>
    <row r="102" spans="1:15" ht="180" x14ac:dyDescent="0.2">
      <c r="A102" s="2" t="s">
        <v>84</v>
      </c>
      <c r="B102" s="3" t="s">
        <v>85</v>
      </c>
      <c r="C102" s="3" t="s">
        <v>839</v>
      </c>
      <c r="D102" s="3" t="s">
        <v>834</v>
      </c>
      <c r="E102" s="4">
        <v>5</v>
      </c>
      <c r="F102" s="5">
        <v>59.87</v>
      </c>
      <c r="G102" s="11">
        <f t="shared" si="14"/>
        <v>8.9804999999999993</v>
      </c>
      <c r="H102" s="10">
        <f t="shared" si="15"/>
        <v>14.967499999999999</v>
      </c>
      <c r="I102" s="10">
        <f t="shared" si="16"/>
        <v>83.817999999999998</v>
      </c>
      <c r="J102" s="10">
        <f t="shared" si="10"/>
        <v>92.19980000000001</v>
      </c>
      <c r="K102" s="6"/>
      <c r="L102" s="3" t="s">
        <v>86</v>
      </c>
      <c r="M102" s="6" t="s">
        <v>835</v>
      </c>
      <c r="N102" s="7" t="s">
        <v>304</v>
      </c>
      <c r="O102" s="7"/>
    </row>
    <row r="103" spans="1:15" ht="180" x14ac:dyDescent="0.2">
      <c r="A103" s="2" t="s">
        <v>84</v>
      </c>
      <c r="B103" s="3" t="s">
        <v>85</v>
      </c>
      <c r="C103" s="3" t="s">
        <v>838</v>
      </c>
      <c r="D103" s="3" t="s">
        <v>834</v>
      </c>
      <c r="E103" s="4">
        <v>7</v>
      </c>
      <c r="F103" s="5">
        <v>83.82</v>
      </c>
      <c r="G103" s="11">
        <f t="shared" si="14"/>
        <v>12.572999999999999</v>
      </c>
      <c r="H103" s="10">
        <f t="shared" si="15"/>
        <v>20.954999999999998</v>
      </c>
      <c r="I103" s="10">
        <f t="shared" si="16"/>
        <v>117.34799999999998</v>
      </c>
      <c r="J103" s="10">
        <f t="shared" si="10"/>
        <v>129.08279999999999</v>
      </c>
      <c r="K103" s="6"/>
      <c r="L103" s="3" t="s">
        <v>86</v>
      </c>
      <c r="M103" s="6" t="s">
        <v>835</v>
      </c>
      <c r="N103" s="7" t="s">
        <v>305</v>
      </c>
      <c r="O103" s="7"/>
    </row>
    <row r="104" spans="1:15" ht="180" x14ac:dyDescent="0.2">
      <c r="A104" s="2" t="s">
        <v>84</v>
      </c>
      <c r="B104" s="3" t="s">
        <v>85</v>
      </c>
      <c r="C104" s="3" t="s">
        <v>833</v>
      </c>
      <c r="D104" s="3" t="s">
        <v>834</v>
      </c>
      <c r="E104" s="4">
        <v>5</v>
      </c>
      <c r="F104" s="5">
        <v>133.72</v>
      </c>
      <c r="G104" s="11">
        <f t="shared" si="14"/>
        <v>20.058</v>
      </c>
      <c r="H104" s="10">
        <f t="shared" si="15"/>
        <v>33.43</v>
      </c>
      <c r="I104" s="10">
        <f t="shared" si="16"/>
        <v>187.208</v>
      </c>
      <c r="J104" s="10">
        <f t="shared" si="10"/>
        <v>205.92880000000002</v>
      </c>
      <c r="K104" s="6"/>
      <c r="L104" s="3" t="s">
        <v>86</v>
      </c>
      <c r="M104" s="6" t="s">
        <v>835</v>
      </c>
      <c r="N104" s="7" t="s">
        <v>253</v>
      </c>
      <c r="O104" s="7"/>
    </row>
    <row r="105" spans="1:15" ht="180" x14ac:dyDescent="0.2">
      <c r="A105" s="2" t="s">
        <v>84</v>
      </c>
      <c r="B105" s="3" t="s">
        <v>85</v>
      </c>
      <c r="C105" s="3" t="s">
        <v>514</v>
      </c>
      <c r="D105" s="3" t="s">
        <v>834</v>
      </c>
      <c r="E105" s="4">
        <v>10</v>
      </c>
      <c r="F105" s="5">
        <v>134.35</v>
      </c>
      <c r="G105" s="11">
        <f t="shared" si="14"/>
        <v>20.1525</v>
      </c>
      <c r="H105" s="10">
        <f t="shared" si="15"/>
        <v>33.587499999999999</v>
      </c>
      <c r="I105" s="10">
        <f t="shared" si="16"/>
        <v>188.09</v>
      </c>
      <c r="J105" s="10">
        <f t="shared" si="10"/>
        <v>206.89900000000003</v>
      </c>
      <c r="K105" s="6"/>
      <c r="L105" s="3" t="s">
        <v>86</v>
      </c>
      <c r="M105" s="6" t="s">
        <v>835</v>
      </c>
      <c r="N105" s="7" t="s">
        <v>252</v>
      </c>
      <c r="O105" s="7"/>
    </row>
    <row r="106" spans="1:15" ht="180" x14ac:dyDescent="0.2">
      <c r="A106" s="2" t="s">
        <v>84</v>
      </c>
      <c r="B106" s="3" t="s">
        <v>85</v>
      </c>
      <c r="C106" s="3" t="s">
        <v>837</v>
      </c>
      <c r="D106" s="3" t="s">
        <v>834</v>
      </c>
      <c r="E106" s="4">
        <v>7</v>
      </c>
      <c r="F106" s="5">
        <v>166.85</v>
      </c>
      <c r="G106" s="11">
        <f t="shared" si="14"/>
        <v>25.0275</v>
      </c>
      <c r="H106" s="10">
        <f t="shared" si="15"/>
        <v>41.712499999999999</v>
      </c>
      <c r="I106" s="10">
        <f t="shared" si="16"/>
        <v>233.59</v>
      </c>
      <c r="J106" s="10">
        <f t="shared" si="10"/>
        <v>256.94900000000001</v>
      </c>
      <c r="K106" s="6"/>
      <c r="L106" s="3" t="s">
        <v>86</v>
      </c>
      <c r="M106" s="6" t="s">
        <v>835</v>
      </c>
      <c r="N106" s="7" t="s">
        <v>306</v>
      </c>
      <c r="O106" s="7"/>
    </row>
    <row r="107" spans="1:15" ht="180" x14ac:dyDescent="0.2">
      <c r="A107" s="2" t="s">
        <v>84</v>
      </c>
      <c r="B107" s="3" t="s">
        <v>85</v>
      </c>
      <c r="C107" s="3" t="s">
        <v>836</v>
      </c>
      <c r="D107" s="3" t="s">
        <v>834</v>
      </c>
      <c r="E107" s="4">
        <v>10</v>
      </c>
      <c r="F107" s="5">
        <v>238.36</v>
      </c>
      <c r="G107" s="11">
        <f t="shared" si="14"/>
        <v>35.753999999999998</v>
      </c>
      <c r="H107" s="10">
        <f t="shared" si="15"/>
        <v>59.59</v>
      </c>
      <c r="I107" s="10">
        <f t="shared" si="16"/>
        <v>333.70400000000006</v>
      </c>
      <c r="J107" s="10">
        <f t="shared" si="10"/>
        <v>367.07440000000008</v>
      </c>
      <c r="K107" s="6"/>
      <c r="L107" s="3" t="s">
        <v>86</v>
      </c>
      <c r="M107" s="6" t="s">
        <v>835</v>
      </c>
      <c r="N107" s="7" t="s">
        <v>307</v>
      </c>
      <c r="O107" s="7"/>
    </row>
    <row r="108" spans="1:15" ht="105" x14ac:dyDescent="0.2">
      <c r="A108" s="2" t="s">
        <v>187</v>
      </c>
      <c r="B108" s="3" t="s">
        <v>188</v>
      </c>
      <c r="C108" s="3" t="s">
        <v>744</v>
      </c>
      <c r="D108" s="3" t="s">
        <v>728</v>
      </c>
      <c r="E108" s="4">
        <v>2</v>
      </c>
      <c r="F108" s="5">
        <v>165.51</v>
      </c>
      <c r="G108" s="11">
        <f t="shared" si="14"/>
        <v>24.826499999999999</v>
      </c>
      <c r="H108" s="10">
        <f t="shared" si="15"/>
        <v>41.377499999999998</v>
      </c>
      <c r="I108" s="10">
        <f t="shared" si="16"/>
        <v>231.714</v>
      </c>
      <c r="J108" s="10">
        <f t="shared" si="10"/>
        <v>254.88540000000003</v>
      </c>
      <c r="K108" s="6"/>
      <c r="L108" s="3" t="s">
        <v>189</v>
      </c>
      <c r="M108" s="6" t="s">
        <v>743</v>
      </c>
      <c r="N108" s="7" t="s">
        <v>190</v>
      </c>
      <c r="O108" s="7" t="s">
        <v>416</v>
      </c>
    </row>
    <row r="109" spans="1:15" ht="105" x14ac:dyDescent="0.2">
      <c r="A109" s="2" t="s">
        <v>187</v>
      </c>
      <c r="B109" s="3" t="s">
        <v>188</v>
      </c>
      <c r="C109" s="3" t="s">
        <v>742</v>
      </c>
      <c r="D109" s="3" t="s">
        <v>728</v>
      </c>
      <c r="E109" s="4">
        <v>2</v>
      </c>
      <c r="F109" s="5">
        <v>498.39</v>
      </c>
      <c r="G109" s="11">
        <f t="shared" si="14"/>
        <v>74.758499999999998</v>
      </c>
      <c r="H109" s="10">
        <f t="shared" si="15"/>
        <v>124.5975</v>
      </c>
      <c r="I109" s="10">
        <f t="shared" si="16"/>
        <v>697.74599999999998</v>
      </c>
      <c r="J109" s="10">
        <f t="shared" si="10"/>
        <v>767.52060000000006</v>
      </c>
      <c r="K109" s="6"/>
      <c r="L109" s="3" t="s">
        <v>189</v>
      </c>
      <c r="M109" s="6" t="s">
        <v>743</v>
      </c>
      <c r="N109" s="7" t="s">
        <v>191</v>
      </c>
      <c r="O109" s="7" t="s">
        <v>416</v>
      </c>
    </row>
    <row r="110" spans="1:15" ht="105" x14ac:dyDescent="0.2">
      <c r="A110" s="2" t="s">
        <v>187</v>
      </c>
      <c r="B110" s="3" t="s">
        <v>188</v>
      </c>
      <c r="C110" s="3" t="s">
        <v>741</v>
      </c>
      <c r="D110" s="3" t="s">
        <v>737</v>
      </c>
      <c r="E110" s="4">
        <v>10</v>
      </c>
      <c r="F110" s="5">
        <v>827.56</v>
      </c>
      <c r="G110" s="11">
        <f>F110*0.12</f>
        <v>99.307199999999995</v>
      </c>
      <c r="H110" s="10">
        <f>F110*0.18</f>
        <v>148.96079999999998</v>
      </c>
      <c r="I110" s="10">
        <f>F110+(F110*0.12)+(F110*0.18)</f>
        <v>1075.828</v>
      </c>
      <c r="J110" s="10">
        <f t="shared" si="10"/>
        <v>1183.4108000000001</v>
      </c>
      <c r="K110" s="6"/>
      <c r="L110" s="3" t="s">
        <v>189</v>
      </c>
      <c r="M110" s="6" t="s">
        <v>738</v>
      </c>
      <c r="N110" s="7" t="s">
        <v>326</v>
      </c>
      <c r="O110" s="7" t="s">
        <v>416</v>
      </c>
    </row>
    <row r="111" spans="1:15" ht="105" x14ac:dyDescent="0.2">
      <c r="A111" s="2" t="s">
        <v>187</v>
      </c>
      <c r="B111" s="3" t="s">
        <v>188</v>
      </c>
      <c r="C111" s="3" t="s">
        <v>740</v>
      </c>
      <c r="D111" s="3" t="s">
        <v>737</v>
      </c>
      <c r="E111" s="4">
        <v>10</v>
      </c>
      <c r="F111" s="5">
        <v>1481.22</v>
      </c>
      <c r="G111" s="11">
        <f>F111*0.12</f>
        <v>177.74639999999999</v>
      </c>
      <c r="H111" s="10">
        <f>F111*0.18</f>
        <v>266.61959999999999</v>
      </c>
      <c r="I111" s="10">
        <f>F111+(F111*0.12)+(F111*0.18)</f>
        <v>1925.586</v>
      </c>
      <c r="J111" s="10">
        <f t="shared" si="10"/>
        <v>2118.1446000000001</v>
      </c>
      <c r="K111" s="6"/>
      <c r="L111" s="3" t="s">
        <v>189</v>
      </c>
      <c r="M111" s="6" t="s">
        <v>738</v>
      </c>
      <c r="N111" s="7" t="s">
        <v>327</v>
      </c>
      <c r="O111" s="7" t="s">
        <v>416</v>
      </c>
    </row>
    <row r="112" spans="1:15" ht="105" x14ac:dyDescent="0.2">
      <c r="A112" s="2" t="s">
        <v>187</v>
      </c>
      <c r="B112" s="3" t="s">
        <v>188</v>
      </c>
      <c r="C112" s="3" t="s">
        <v>739</v>
      </c>
      <c r="D112" s="3" t="s">
        <v>737</v>
      </c>
      <c r="E112" s="4">
        <v>10</v>
      </c>
      <c r="F112" s="5">
        <v>2103.89</v>
      </c>
      <c r="G112" s="11">
        <f>F112*0.12</f>
        <v>252.46679999999998</v>
      </c>
      <c r="H112" s="10">
        <f>F112*0.18</f>
        <v>378.70019999999994</v>
      </c>
      <c r="I112" s="10">
        <f>F112+(F112*0.12)+(F112*0.18)</f>
        <v>2735.0569999999998</v>
      </c>
      <c r="J112" s="10">
        <f t="shared" si="10"/>
        <v>3008.5626999999999</v>
      </c>
      <c r="K112" s="6"/>
      <c r="L112" s="3" t="s">
        <v>189</v>
      </c>
      <c r="M112" s="6" t="s">
        <v>738</v>
      </c>
      <c r="N112" s="7" t="s">
        <v>328</v>
      </c>
      <c r="O112" s="7" t="s">
        <v>416</v>
      </c>
    </row>
    <row r="113" spans="1:15" ht="105" x14ac:dyDescent="0.2">
      <c r="A113" s="2" t="s">
        <v>187</v>
      </c>
      <c r="B113" s="3" t="s">
        <v>188</v>
      </c>
      <c r="C113" s="3" t="s">
        <v>736</v>
      </c>
      <c r="D113" s="3" t="s">
        <v>737</v>
      </c>
      <c r="E113" s="4">
        <v>10</v>
      </c>
      <c r="F113" s="5">
        <v>2601.94</v>
      </c>
      <c r="G113" s="11">
        <f>F113*0.12</f>
        <v>312.2328</v>
      </c>
      <c r="H113" s="10">
        <f>F113*0.18</f>
        <v>468.3492</v>
      </c>
      <c r="I113" s="10">
        <f>F113+(F113*0.12)+(F113*0.18)</f>
        <v>3382.5220000000004</v>
      </c>
      <c r="J113" s="10">
        <f t="shared" si="10"/>
        <v>3720.7742000000007</v>
      </c>
      <c r="K113" s="6"/>
      <c r="L113" s="3" t="s">
        <v>189</v>
      </c>
      <c r="M113" s="6" t="s">
        <v>738</v>
      </c>
      <c r="N113" s="7" t="s">
        <v>332</v>
      </c>
      <c r="O113" s="7" t="s">
        <v>416</v>
      </c>
    </row>
    <row r="114" spans="1:15" ht="120" x14ac:dyDescent="0.2">
      <c r="A114" s="2" t="s">
        <v>15</v>
      </c>
      <c r="B114" s="3" t="s">
        <v>16</v>
      </c>
      <c r="C114" s="3" t="s">
        <v>730</v>
      </c>
      <c r="D114" s="3" t="s">
        <v>728</v>
      </c>
      <c r="E114" s="4">
        <v>6</v>
      </c>
      <c r="F114" s="5">
        <v>141.46</v>
      </c>
      <c r="G114" s="11">
        <f>F114*0.15</f>
        <v>21.219000000000001</v>
      </c>
      <c r="H114" s="10">
        <f>F114*0.25</f>
        <v>35.365000000000002</v>
      </c>
      <c r="I114" s="10">
        <f>F114+(F114*0.15)+(F114*0.25)</f>
        <v>198.04400000000001</v>
      </c>
      <c r="J114" s="10">
        <f t="shared" si="10"/>
        <v>217.84840000000003</v>
      </c>
      <c r="K114" s="6"/>
      <c r="L114" s="3" t="s">
        <v>17</v>
      </c>
      <c r="M114" s="6" t="s">
        <v>729</v>
      </c>
      <c r="N114" s="7" t="s">
        <v>18</v>
      </c>
      <c r="O114" s="7" t="s">
        <v>404</v>
      </c>
    </row>
    <row r="115" spans="1:15" ht="90" x14ac:dyDescent="0.2">
      <c r="A115" s="2" t="s">
        <v>15</v>
      </c>
      <c r="B115" s="3" t="s">
        <v>16</v>
      </c>
      <c r="C115" s="3" t="s">
        <v>750</v>
      </c>
      <c r="D115" s="3" t="s">
        <v>751</v>
      </c>
      <c r="E115" s="4">
        <v>30</v>
      </c>
      <c r="F115" s="5">
        <v>164.23</v>
      </c>
      <c r="G115" s="11">
        <f>F115*0.15</f>
        <v>24.634499999999999</v>
      </c>
      <c r="H115" s="10">
        <f>F115*0.25</f>
        <v>41.057499999999997</v>
      </c>
      <c r="I115" s="10">
        <f>F115+(F115*0.15)+(F115*0.25)</f>
        <v>229.922</v>
      </c>
      <c r="J115" s="10">
        <f t="shared" si="10"/>
        <v>252.91420000000002</v>
      </c>
      <c r="K115" s="6"/>
      <c r="L115" s="3" t="s">
        <v>19</v>
      </c>
      <c r="M115" s="6" t="s">
        <v>752</v>
      </c>
      <c r="N115" s="7" t="s">
        <v>20</v>
      </c>
      <c r="O115" s="7" t="s">
        <v>404</v>
      </c>
    </row>
    <row r="116" spans="1:15" ht="75" x14ac:dyDescent="0.2">
      <c r="A116" s="2" t="s">
        <v>15</v>
      </c>
      <c r="B116" s="3" t="s">
        <v>16</v>
      </c>
      <c r="C116" s="3" t="s">
        <v>555</v>
      </c>
      <c r="D116" s="3" t="s">
        <v>728</v>
      </c>
      <c r="E116" s="4">
        <v>30</v>
      </c>
      <c r="F116" s="5">
        <v>164.23</v>
      </c>
      <c r="G116" s="11">
        <f>F116*0.15</f>
        <v>24.634499999999999</v>
      </c>
      <c r="H116" s="10">
        <f>F116*0.25</f>
        <v>41.057499999999997</v>
      </c>
      <c r="I116" s="10">
        <f>F116+(F116*0.15)+(F116*0.25)</f>
        <v>229.922</v>
      </c>
      <c r="J116" s="10">
        <f t="shared" si="10"/>
        <v>252.91420000000002</v>
      </c>
      <c r="K116" s="6"/>
      <c r="L116" s="3" t="s">
        <v>19</v>
      </c>
      <c r="M116" s="6" t="s">
        <v>729</v>
      </c>
      <c r="N116" s="7" t="s">
        <v>21</v>
      </c>
      <c r="O116" s="7" t="s">
        <v>404</v>
      </c>
    </row>
    <row r="117" spans="1:15" ht="120" x14ac:dyDescent="0.2">
      <c r="A117" s="2" t="s">
        <v>81</v>
      </c>
      <c r="B117" s="3" t="s">
        <v>82</v>
      </c>
      <c r="C117" s="3" t="s">
        <v>534</v>
      </c>
      <c r="D117" s="3" t="s">
        <v>672</v>
      </c>
      <c r="E117" s="4">
        <v>120</v>
      </c>
      <c r="F117" s="5">
        <v>12098.01</v>
      </c>
      <c r="G117" s="11">
        <f>F117*0.12</f>
        <v>1451.7611999999999</v>
      </c>
      <c r="H117" s="10">
        <f>F117*0.18</f>
        <v>2177.6417999999999</v>
      </c>
      <c r="I117" s="10">
        <f>F117+(F117*0.12)+(F117*0.18)</f>
        <v>15727.412999999999</v>
      </c>
      <c r="J117" s="10">
        <f t="shared" si="10"/>
        <v>17300.154299999998</v>
      </c>
      <c r="K117" s="6"/>
      <c r="L117" s="3" t="s">
        <v>83</v>
      </c>
      <c r="M117" s="6" t="s">
        <v>673</v>
      </c>
      <c r="N117" s="7" t="s">
        <v>674</v>
      </c>
      <c r="O117" s="7" t="s">
        <v>418</v>
      </c>
    </row>
    <row r="118" spans="1:15" ht="135" x14ac:dyDescent="0.2">
      <c r="A118" s="2" t="s">
        <v>81</v>
      </c>
      <c r="B118" s="3" t="s">
        <v>82</v>
      </c>
      <c r="C118" s="3" t="s">
        <v>534</v>
      </c>
      <c r="D118" s="3" t="s">
        <v>675</v>
      </c>
      <c r="E118" s="4">
        <v>120</v>
      </c>
      <c r="F118" s="5">
        <v>12098.01</v>
      </c>
      <c r="G118" s="11">
        <f>F118*0.12</f>
        <v>1451.7611999999999</v>
      </c>
      <c r="H118" s="10">
        <f>F118*0.18</f>
        <v>2177.6417999999999</v>
      </c>
      <c r="I118" s="10">
        <f>F118+(F118*0.12)+(F118*0.18)</f>
        <v>15727.412999999999</v>
      </c>
      <c r="J118" s="10">
        <f t="shared" si="10"/>
        <v>17300.154299999998</v>
      </c>
      <c r="K118" s="6"/>
      <c r="L118" s="3" t="s">
        <v>83</v>
      </c>
      <c r="M118" s="6" t="s">
        <v>673</v>
      </c>
      <c r="N118" s="7" t="s">
        <v>676</v>
      </c>
      <c r="O118" s="7" t="s">
        <v>418</v>
      </c>
    </row>
    <row r="119" spans="1:15" ht="75" x14ac:dyDescent="0.2">
      <c r="A119" s="2" t="s">
        <v>87</v>
      </c>
      <c r="B119" s="3" t="s">
        <v>329</v>
      </c>
      <c r="C119" s="3" t="s">
        <v>818</v>
      </c>
      <c r="D119" s="3" t="s">
        <v>457</v>
      </c>
      <c r="E119" s="4">
        <v>1</v>
      </c>
      <c r="F119" s="5">
        <v>40.46</v>
      </c>
      <c r="G119" s="9">
        <f t="shared" ref="G119:G124" si="17">F119*0.18</f>
        <v>7.2827999999999999</v>
      </c>
      <c r="H119" s="10">
        <f t="shared" ref="H119:H124" si="18">F119*0.31</f>
        <v>12.5426</v>
      </c>
      <c r="I119" s="10">
        <f t="shared" ref="I119:I124" si="19">F119+(F119*0.18)+(F119*0.31)</f>
        <v>60.285400000000003</v>
      </c>
      <c r="J119" s="10">
        <f t="shared" si="10"/>
        <v>66.313940000000002</v>
      </c>
      <c r="K119" s="6"/>
      <c r="L119" s="3" t="s">
        <v>330</v>
      </c>
      <c r="M119" s="6" t="s">
        <v>815</v>
      </c>
      <c r="N119" s="7" t="s">
        <v>819</v>
      </c>
      <c r="O119" s="7" t="s">
        <v>370</v>
      </c>
    </row>
    <row r="120" spans="1:15" ht="75" x14ac:dyDescent="0.2">
      <c r="A120" s="2" t="s">
        <v>87</v>
      </c>
      <c r="B120" s="3" t="s">
        <v>329</v>
      </c>
      <c r="C120" s="3" t="s">
        <v>818</v>
      </c>
      <c r="D120" s="3" t="s">
        <v>457</v>
      </c>
      <c r="E120" s="4">
        <v>1</v>
      </c>
      <c r="F120" s="5">
        <v>40.46</v>
      </c>
      <c r="G120" s="9">
        <f t="shared" si="17"/>
        <v>7.2827999999999999</v>
      </c>
      <c r="H120" s="10">
        <f t="shared" si="18"/>
        <v>12.5426</v>
      </c>
      <c r="I120" s="10">
        <f t="shared" si="19"/>
        <v>60.285400000000003</v>
      </c>
      <c r="J120" s="10">
        <f t="shared" si="10"/>
        <v>66.313940000000002</v>
      </c>
      <c r="K120" s="6"/>
      <c r="L120" s="3" t="s">
        <v>330</v>
      </c>
      <c r="M120" s="6" t="s">
        <v>815</v>
      </c>
      <c r="N120" s="7" t="s">
        <v>820</v>
      </c>
      <c r="O120" s="7" t="s">
        <v>370</v>
      </c>
    </row>
    <row r="121" spans="1:15" ht="75" x14ac:dyDescent="0.2">
      <c r="A121" s="2" t="s">
        <v>87</v>
      </c>
      <c r="B121" s="3" t="s">
        <v>329</v>
      </c>
      <c r="C121" s="3" t="s">
        <v>814</v>
      </c>
      <c r="D121" s="3" t="s">
        <v>457</v>
      </c>
      <c r="E121" s="4">
        <v>1</v>
      </c>
      <c r="F121" s="5">
        <v>40.58</v>
      </c>
      <c r="G121" s="9">
        <f t="shared" si="17"/>
        <v>7.3043999999999993</v>
      </c>
      <c r="H121" s="10">
        <f t="shared" si="18"/>
        <v>12.579799999999999</v>
      </c>
      <c r="I121" s="10">
        <f t="shared" si="19"/>
        <v>60.464199999999998</v>
      </c>
      <c r="J121" s="10">
        <f t="shared" si="10"/>
        <v>66.510620000000003</v>
      </c>
      <c r="K121" s="6"/>
      <c r="L121" s="3" t="s">
        <v>330</v>
      </c>
      <c r="M121" s="6" t="s">
        <v>815</v>
      </c>
      <c r="N121" s="7" t="s">
        <v>816</v>
      </c>
      <c r="O121" s="7" t="s">
        <v>370</v>
      </c>
    </row>
    <row r="122" spans="1:15" ht="75" x14ac:dyDescent="0.2">
      <c r="A122" s="2" t="s">
        <v>87</v>
      </c>
      <c r="B122" s="3" t="s">
        <v>329</v>
      </c>
      <c r="C122" s="3" t="s">
        <v>814</v>
      </c>
      <c r="D122" s="3" t="s">
        <v>457</v>
      </c>
      <c r="E122" s="4">
        <v>1</v>
      </c>
      <c r="F122" s="5">
        <v>40.58</v>
      </c>
      <c r="G122" s="9">
        <f t="shared" si="17"/>
        <v>7.3043999999999993</v>
      </c>
      <c r="H122" s="10">
        <f t="shared" si="18"/>
        <v>12.579799999999999</v>
      </c>
      <c r="I122" s="10">
        <f t="shared" si="19"/>
        <v>60.464199999999998</v>
      </c>
      <c r="J122" s="10">
        <f t="shared" si="10"/>
        <v>66.510620000000003</v>
      </c>
      <c r="K122" s="6"/>
      <c r="L122" s="3" t="s">
        <v>330</v>
      </c>
      <c r="M122" s="6" t="s">
        <v>815</v>
      </c>
      <c r="N122" s="7" t="s">
        <v>817</v>
      </c>
      <c r="O122" s="7" t="s">
        <v>370</v>
      </c>
    </row>
    <row r="123" spans="1:15" ht="90" x14ac:dyDescent="0.2">
      <c r="A123" s="2" t="s">
        <v>87</v>
      </c>
      <c r="B123" s="3" t="s">
        <v>87</v>
      </c>
      <c r="C123" s="3" t="s">
        <v>459</v>
      </c>
      <c r="D123" s="3" t="s">
        <v>246</v>
      </c>
      <c r="E123" s="4">
        <v>1</v>
      </c>
      <c r="F123" s="5">
        <v>42.45</v>
      </c>
      <c r="G123" s="9">
        <f t="shared" si="17"/>
        <v>7.641</v>
      </c>
      <c r="H123" s="10">
        <f t="shared" si="18"/>
        <v>13.159500000000001</v>
      </c>
      <c r="I123" s="10">
        <f t="shared" si="19"/>
        <v>63.250500000000002</v>
      </c>
      <c r="J123" s="10">
        <f t="shared" si="10"/>
        <v>69.575550000000007</v>
      </c>
      <c r="K123" s="6"/>
      <c r="L123" s="3" t="s">
        <v>88</v>
      </c>
      <c r="M123" s="6" t="s">
        <v>584</v>
      </c>
      <c r="N123" s="7" t="s">
        <v>89</v>
      </c>
      <c r="O123" s="7" t="s">
        <v>370</v>
      </c>
    </row>
    <row r="124" spans="1:15" ht="75" x14ac:dyDescent="0.2">
      <c r="A124" s="2" t="s">
        <v>87</v>
      </c>
      <c r="B124" s="3" t="s">
        <v>87</v>
      </c>
      <c r="C124" s="3" t="s">
        <v>460</v>
      </c>
      <c r="D124" s="3" t="s">
        <v>246</v>
      </c>
      <c r="E124" s="4">
        <v>1</v>
      </c>
      <c r="F124" s="5">
        <v>43.84</v>
      </c>
      <c r="G124" s="9">
        <f t="shared" si="17"/>
        <v>7.8912000000000004</v>
      </c>
      <c r="H124" s="10">
        <f t="shared" si="18"/>
        <v>13.590400000000001</v>
      </c>
      <c r="I124" s="10">
        <f t="shared" si="19"/>
        <v>65.321600000000004</v>
      </c>
      <c r="J124" s="10">
        <f t="shared" si="10"/>
        <v>71.853760000000008</v>
      </c>
      <c r="K124" s="6"/>
      <c r="L124" s="3" t="s">
        <v>88</v>
      </c>
      <c r="M124" s="6" t="s">
        <v>584</v>
      </c>
      <c r="N124" s="7" t="s">
        <v>90</v>
      </c>
      <c r="O124" s="7" t="s">
        <v>370</v>
      </c>
    </row>
    <row r="125" spans="1:15" ht="90" x14ac:dyDescent="0.2">
      <c r="A125" s="2" t="s">
        <v>87</v>
      </c>
      <c r="B125" s="3" t="s">
        <v>87</v>
      </c>
      <c r="C125" s="3" t="s">
        <v>585</v>
      </c>
      <c r="D125" s="3" t="s">
        <v>246</v>
      </c>
      <c r="E125" s="4">
        <v>1</v>
      </c>
      <c r="F125" s="5">
        <v>55.55</v>
      </c>
      <c r="G125" s="11">
        <f>F125*0.15</f>
        <v>8.3324999999999996</v>
      </c>
      <c r="H125" s="10">
        <f>F125*0.25</f>
        <v>13.887499999999999</v>
      </c>
      <c r="I125" s="10">
        <f>F125+(F125*0.15)+(F125*0.25)</f>
        <v>77.77</v>
      </c>
      <c r="J125" s="10">
        <f t="shared" si="10"/>
        <v>85.546999999999997</v>
      </c>
      <c r="K125" s="6"/>
      <c r="L125" s="3" t="s">
        <v>247</v>
      </c>
      <c r="M125" s="6" t="s">
        <v>584</v>
      </c>
      <c r="N125" s="7" t="s">
        <v>248</v>
      </c>
      <c r="O125" s="7" t="s">
        <v>370</v>
      </c>
    </row>
    <row r="126" spans="1:15" ht="60" x14ac:dyDescent="0.2">
      <c r="A126" s="2" t="s">
        <v>91</v>
      </c>
      <c r="B126" s="3" t="s">
        <v>576</v>
      </c>
      <c r="C126" s="3" t="s">
        <v>469</v>
      </c>
      <c r="D126" s="3" t="s">
        <v>249</v>
      </c>
      <c r="E126" s="4">
        <v>1</v>
      </c>
      <c r="F126" s="5">
        <v>420</v>
      </c>
      <c r="G126" s="11">
        <f>F126*0.15</f>
        <v>63</v>
      </c>
      <c r="H126" s="10">
        <f>F126*0.25</f>
        <v>105</v>
      </c>
      <c r="I126" s="10">
        <f>F126+(F126*0.15)+(F126*0.25)</f>
        <v>588</v>
      </c>
      <c r="J126" s="10">
        <f t="shared" si="10"/>
        <v>646.80000000000007</v>
      </c>
      <c r="K126" s="6"/>
      <c r="L126" s="3" t="s">
        <v>577</v>
      </c>
      <c r="M126" s="6" t="s">
        <v>578</v>
      </c>
      <c r="N126" s="7" t="s">
        <v>579</v>
      </c>
      <c r="O126" s="7" t="s">
        <v>359</v>
      </c>
    </row>
    <row r="127" spans="1:15" ht="75" x14ac:dyDescent="0.2">
      <c r="A127" s="2" t="s">
        <v>91</v>
      </c>
      <c r="B127" s="3" t="s">
        <v>576</v>
      </c>
      <c r="C127" s="3" t="s">
        <v>580</v>
      </c>
      <c r="D127" s="3" t="s">
        <v>249</v>
      </c>
      <c r="E127" s="4">
        <v>1</v>
      </c>
      <c r="F127" s="5">
        <v>420</v>
      </c>
      <c r="G127" s="11">
        <f>F127*0.15</f>
        <v>63</v>
      </c>
      <c r="H127" s="10">
        <f>F127*0.25</f>
        <v>105</v>
      </c>
      <c r="I127" s="10">
        <f>F127+(F127*0.15)+(F127*0.25)</f>
        <v>588</v>
      </c>
      <c r="J127" s="10">
        <f t="shared" si="10"/>
        <v>646.80000000000007</v>
      </c>
      <c r="K127" s="6"/>
      <c r="L127" s="3" t="s">
        <v>577</v>
      </c>
      <c r="M127" s="6" t="s">
        <v>578</v>
      </c>
      <c r="N127" s="7" t="s">
        <v>581</v>
      </c>
      <c r="O127" s="7" t="s">
        <v>359</v>
      </c>
    </row>
    <row r="128" spans="1:15" ht="75" x14ac:dyDescent="0.2">
      <c r="A128" s="2" t="s">
        <v>91</v>
      </c>
      <c r="B128" s="3" t="s">
        <v>576</v>
      </c>
      <c r="C128" s="3" t="s">
        <v>582</v>
      </c>
      <c r="D128" s="3" t="s">
        <v>249</v>
      </c>
      <c r="E128" s="4">
        <v>72</v>
      </c>
      <c r="F128" s="5">
        <v>30240</v>
      </c>
      <c r="G128" s="11">
        <f>F128*0.12</f>
        <v>3628.7999999999997</v>
      </c>
      <c r="H128" s="10">
        <f>F128*0.18</f>
        <v>5443.2</v>
      </c>
      <c r="I128" s="10">
        <f>F128+(F128*0.12)+(F128*0.18)</f>
        <v>39312</v>
      </c>
      <c r="J128" s="10">
        <f t="shared" si="10"/>
        <v>43243.200000000004</v>
      </c>
      <c r="K128" s="6"/>
      <c r="L128" s="3" t="s">
        <v>577</v>
      </c>
      <c r="M128" s="6" t="s">
        <v>578</v>
      </c>
      <c r="N128" s="7" t="s">
        <v>583</v>
      </c>
      <c r="O128" s="7" t="s">
        <v>359</v>
      </c>
    </row>
    <row r="129" spans="1:15" ht="90" x14ac:dyDescent="0.2">
      <c r="A129" s="2" t="s">
        <v>98</v>
      </c>
      <c r="B129" s="3" t="s">
        <v>99</v>
      </c>
      <c r="C129" s="3" t="s">
        <v>421</v>
      </c>
      <c r="D129" s="3" t="s">
        <v>873</v>
      </c>
      <c r="E129" s="4">
        <v>10</v>
      </c>
      <c r="F129" s="5">
        <v>92.78</v>
      </c>
      <c r="G129" s="11">
        <f>F129*0.15</f>
        <v>13.917</v>
      </c>
      <c r="H129" s="10">
        <f>F129*0.25</f>
        <v>23.195</v>
      </c>
      <c r="I129" s="10">
        <f>F129+(F129*0.15)+(F129*0.25)</f>
        <v>129.892</v>
      </c>
      <c r="J129" s="10">
        <f t="shared" si="10"/>
        <v>142.88120000000001</v>
      </c>
      <c r="K129" s="6"/>
      <c r="L129" s="3" t="s">
        <v>100</v>
      </c>
      <c r="M129" s="6" t="s">
        <v>874</v>
      </c>
      <c r="N129" s="7" t="s">
        <v>102</v>
      </c>
      <c r="O129" s="7" t="s">
        <v>344</v>
      </c>
    </row>
    <row r="130" spans="1:15" ht="90" x14ac:dyDescent="0.2">
      <c r="A130" s="2" t="s">
        <v>98</v>
      </c>
      <c r="B130" s="3" t="s">
        <v>99</v>
      </c>
      <c r="C130" s="3" t="s">
        <v>900</v>
      </c>
      <c r="D130" s="3" t="s">
        <v>873</v>
      </c>
      <c r="E130" s="4">
        <v>10</v>
      </c>
      <c r="F130" s="5">
        <v>97.2</v>
      </c>
      <c r="G130" s="11">
        <f>F130*0.15</f>
        <v>14.58</v>
      </c>
      <c r="H130" s="10">
        <f>F130*0.25</f>
        <v>24.3</v>
      </c>
      <c r="I130" s="10">
        <f>F130+(F130*0.15)+(F130*0.25)</f>
        <v>136.08000000000001</v>
      </c>
      <c r="J130" s="10">
        <f t="shared" si="10"/>
        <v>149.68800000000002</v>
      </c>
      <c r="K130" s="6"/>
      <c r="L130" s="3" t="s">
        <v>100</v>
      </c>
      <c r="M130" s="6" t="s">
        <v>874</v>
      </c>
      <c r="N130" s="7" t="s">
        <v>101</v>
      </c>
      <c r="O130" s="7" t="s">
        <v>344</v>
      </c>
    </row>
    <row r="131" spans="1:15" ht="90" x14ac:dyDescent="0.2">
      <c r="A131" s="2" t="s">
        <v>98</v>
      </c>
      <c r="B131" s="3" t="s">
        <v>99</v>
      </c>
      <c r="C131" s="3" t="s">
        <v>899</v>
      </c>
      <c r="D131" s="3" t="s">
        <v>873</v>
      </c>
      <c r="E131" s="4">
        <v>100</v>
      </c>
      <c r="F131" s="5">
        <v>927.8</v>
      </c>
      <c r="G131" s="11">
        <f>F131*0.12</f>
        <v>111.33599999999998</v>
      </c>
      <c r="H131" s="10">
        <f>F131*0.18</f>
        <v>167.00399999999999</v>
      </c>
      <c r="I131" s="10">
        <f>F131+(F131*0.12)+(F131*0.18)</f>
        <v>1206.1399999999999</v>
      </c>
      <c r="J131" s="10">
        <f t="shared" si="10"/>
        <v>1326.7539999999999</v>
      </c>
      <c r="K131" s="6"/>
      <c r="L131" s="3" t="s">
        <v>100</v>
      </c>
      <c r="M131" s="6" t="s">
        <v>874</v>
      </c>
      <c r="N131" s="7" t="s">
        <v>336</v>
      </c>
      <c r="O131" s="7" t="s">
        <v>344</v>
      </c>
    </row>
    <row r="132" spans="1:15" ht="90" x14ac:dyDescent="0.2">
      <c r="A132" s="2" t="s">
        <v>98</v>
      </c>
      <c r="B132" s="3" t="s">
        <v>99</v>
      </c>
      <c r="C132" s="3" t="s">
        <v>901</v>
      </c>
      <c r="D132" s="3" t="s">
        <v>873</v>
      </c>
      <c r="E132" s="4">
        <v>100</v>
      </c>
      <c r="F132" s="5">
        <v>972</v>
      </c>
      <c r="G132" s="11">
        <f>F132*0.12</f>
        <v>116.64</v>
      </c>
      <c r="H132" s="10">
        <f>F132*0.18</f>
        <v>174.95999999999998</v>
      </c>
      <c r="I132" s="10">
        <f>F132+(F132*0.12)+(F132*0.18)</f>
        <v>1263.6000000000001</v>
      </c>
      <c r="J132" s="10">
        <f t="shared" ref="J132:J195" si="20">I132*1.1</f>
        <v>1389.9600000000003</v>
      </c>
      <c r="K132" s="6"/>
      <c r="L132" s="3" t="s">
        <v>100</v>
      </c>
      <c r="M132" s="6" t="s">
        <v>874</v>
      </c>
      <c r="N132" s="7" t="s">
        <v>337</v>
      </c>
      <c r="O132" s="7" t="s">
        <v>344</v>
      </c>
    </row>
    <row r="133" spans="1:15" ht="180" x14ac:dyDescent="0.2">
      <c r="A133" s="2" t="s">
        <v>241</v>
      </c>
      <c r="B133" s="3" t="s">
        <v>242</v>
      </c>
      <c r="C133" s="3" t="s">
        <v>840</v>
      </c>
      <c r="D133" s="3" t="s">
        <v>834</v>
      </c>
      <c r="E133" s="4">
        <v>5</v>
      </c>
      <c r="F133" s="5">
        <v>74.05</v>
      </c>
      <c r="G133" s="11">
        <f>F133*0.15</f>
        <v>11.1075</v>
      </c>
      <c r="H133" s="10">
        <f>F133*0.25</f>
        <v>18.512499999999999</v>
      </c>
      <c r="I133" s="10">
        <f>F133+(F133*0.15)+(F133*0.25)</f>
        <v>103.67</v>
      </c>
      <c r="J133" s="10">
        <f t="shared" si="20"/>
        <v>114.03700000000001</v>
      </c>
      <c r="K133" s="6"/>
      <c r="L133" s="3" t="s">
        <v>243</v>
      </c>
      <c r="M133" s="6" t="s">
        <v>841</v>
      </c>
      <c r="N133" s="7" t="s">
        <v>245</v>
      </c>
      <c r="O133" s="7" t="s">
        <v>842</v>
      </c>
    </row>
    <row r="134" spans="1:15" ht="180" x14ac:dyDescent="0.2">
      <c r="A134" s="2" t="s">
        <v>241</v>
      </c>
      <c r="B134" s="3" t="s">
        <v>242</v>
      </c>
      <c r="C134" s="3" t="s">
        <v>843</v>
      </c>
      <c r="D134" s="3" t="s">
        <v>834</v>
      </c>
      <c r="E134" s="4">
        <v>10</v>
      </c>
      <c r="F134" s="5">
        <v>148.1</v>
      </c>
      <c r="G134" s="11">
        <f>F134*0.15</f>
        <v>22.215</v>
      </c>
      <c r="H134" s="10">
        <f>F134*0.25</f>
        <v>37.024999999999999</v>
      </c>
      <c r="I134" s="10">
        <f>F134+(F134*0.15)+(F134*0.25)</f>
        <v>207.34</v>
      </c>
      <c r="J134" s="10">
        <f t="shared" si="20"/>
        <v>228.07400000000001</v>
      </c>
      <c r="K134" s="6"/>
      <c r="L134" s="3" t="s">
        <v>243</v>
      </c>
      <c r="M134" s="6" t="s">
        <v>841</v>
      </c>
      <c r="N134" s="7" t="s">
        <v>244</v>
      </c>
      <c r="O134" s="7" t="s">
        <v>842</v>
      </c>
    </row>
    <row r="135" spans="1:15" ht="240" x14ac:dyDescent="0.2">
      <c r="A135" s="2" t="s">
        <v>202</v>
      </c>
      <c r="B135" s="3" t="s">
        <v>203</v>
      </c>
      <c r="C135" s="3" t="s">
        <v>1</v>
      </c>
      <c r="D135" s="3" t="s">
        <v>539</v>
      </c>
      <c r="E135" s="4">
        <v>1</v>
      </c>
      <c r="F135" s="5">
        <v>14503.62</v>
      </c>
      <c r="G135" s="11">
        <f>F135*0.12</f>
        <v>1740.4344000000001</v>
      </c>
      <c r="H135" s="10">
        <f>F135*0.18</f>
        <v>2610.6516000000001</v>
      </c>
      <c r="I135" s="10">
        <f>F135+(F135*0.12)+(F135*0.18)</f>
        <v>18854.706000000002</v>
      </c>
      <c r="J135" s="10">
        <f t="shared" si="20"/>
        <v>20740.176600000003</v>
      </c>
      <c r="K135" s="6"/>
      <c r="L135" s="3" t="s">
        <v>562</v>
      </c>
      <c r="M135" s="6" t="s">
        <v>957</v>
      </c>
      <c r="N135" s="7" t="s">
        <v>563</v>
      </c>
      <c r="O135" s="7" t="s">
        <v>449</v>
      </c>
    </row>
    <row r="136" spans="1:15" ht="90" x14ac:dyDescent="0.2">
      <c r="A136" s="2" t="s">
        <v>129</v>
      </c>
      <c r="B136" s="3" t="s">
        <v>130</v>
      </c>
      <c r="C136" s="3" t="s">
        <v>714</v>
      </c>
      <c r="D136" s="3" t="s">
        <v>311</v>
      </c>
      <c r="E136" s="4">
        <v>20</v>
      </c>
      <c r="F136" s="5">
        <v>60.6</v>
      </c>
      <c r="G136" s="11">
        <f t="shared" ref="G136:G143" si="21">F136*0.15</f>
        <v>9.09</v>
      </c>
      <c r="H136" s="10">
        <f t="shared" ref="H136:H143" si="22">F136*0.25</f>
        <v>15.15</v>
      </c>
      <c r="I136" s="10">
        <f t="shared" ref="I136:I143" si="23">F136+(F136*0.15)+(F136*0.25)</f>
        <v>84.84</v>
      </c>
      <c r="J136" s="10">
        <f t="shared" si="20"/>
        <v>93.324000000000012</v>
      </c>
      <c r="K136" s="6"/>
      <c r="L136" s="3" t="s">
        <v>131</v>
      </c>
      <c r="M136" s="6" t="s">
        <v>715</v>
      </c>
      <c r="N136" s="7" t="s">
        <v>312</v>
      </c>
      <c r="O136" s="7" t="s">
        <v>356</v>
      </c>
    </row>
    <row r="137" spans="1:15" ht="90" x14ac:dyDescent="0.2">
      <c r="A137" s="2" t="s">
        <v>129</v>
      </c>
      <c r="B137" s="3" t="s">
        <v>130</v>
      </c>
      <c r="C137" s="3" t="s">
        <v>716</v>
      </c>
      <c r="D137" s="3" t="s">
        <v>311</v>
      </c>
      <c r="E137" s="4">
        <v>80</v>
      </c>
      <c r="F137" s="5">
        <v>236.43</v>
      </c>
      <c r="G137" s="11">
        <f t="shared" si="21"/>
        <v>35.464500000000001</v>
      </c>
      <c r="H137" s="10">
        <f t="shared" si="22"/>
        <v>59.107500000000002</v>
      </c>
      <c r="I137" s="10">
        <f t="shared" si="23"/>
        <v>331.00200000000001</v>
      </c>
      <c r="J137" s="10">
        <f t="shared" si="20"/>
        <v>364.10220000000004</v>
      </c>
      <c r="K137" s="6"/>
      <c r="L137" s="3" t="s">
        <v>131</v>
      </c>
      <c r="M137" s="6" t="s">
        <v>715</v>
      </c>
      <c r="N137" s="7" t="s">
        <v>313</v>
      </c>
      <c r="O137" s="7" t="s">
        <v>356</v>
      </c>
    </row>
    <row r="138" spans="1:15" ht="75" x14ac:dyDescent="0.2">
      <c r="A138" s="2" t="s">
        <v>204</v>
      </c>
      <c r="B138" s="3" t="s">
        <v>276</v>
      </c>
      <c r="C138" s="3" t="s">
        <v>776</v>
      </c>
      <c r="D138" s="3" t="s">
        <v>553</v>
      </c>
      <c r="E138" s="4">
        <v>20</v>
      </c>
      <c r="F138" s="5">
        <v>88.7</v>
      </c>
      <c r="G138" s="11">
        <f t="shared" si="21"/>
        <v>13.305</v>
      </c>
      <c r="H138" s="10">
        <f t="shared" si="22"/>
        <v>22.175000000000001</v>
      </c>
      <c r="I138" s="10">
        <f t="shared" si="23"/>
        <v>124.17999999999999</v>
      </c>
      <c r="J138" s="10">
        <f t="shared" si="20"/>
        <v>136.59800000000001</v>
      </c>
      <c r="K138" s="6"/>
      <c r="L138" s="3" t="s">
        <v>771</v>
      </c>
      <c r="M138" s="6" t="s">
        <v>772</v>
      </c>
      <c r="N138" s="7" t="s">
        <v>777</v>
      </c>
      <c r="O138" s="7" t="s">
        <v>451</v>
      </c>
    </row>
    <row r="139" spans="1:15" ht="75" x14ac:dyDescent="0.2">
      <c r="A139" s="2" t="s">
        <v>204</v>
      </c>
      <c r="B139" s="3" t="s">
        <v>276</v>
      </c>
      <c r="C139" s="3" t="s">
        <v>782</v>
      </c>
      <c r="D139" s="3" t="s">
        <v>553</v>
      </c>
      <c r="E139" s="4">
        <v>20</v>
      </c>
      <c r="F139" s="5">
        <v>135.86000000000001</v>
      </c>
      <c r="G139" s="11">
        <f t="shared" si="21"/>
        <v>20.379000000000001</v>
      </c>
      <c r="H139" s="10">
        <f t="shared" si="22"/>
        <v>33.965000000000003</v>
      </c>
      <c r="I139" s="10">
        <f t="shared" si="23"/>
        <v>190.20400000000001</v>
      </c>
      <c r="J139" s="10">
        <f t="shared" si="20"/>
        <v>209.22440000000003</v>
      </c>
      <c r="K139" s="6"/>
      <c r="L139" s="3" t="s">
        <v>771</v>
      </c>
      <c r="M139" s="6" t="s">
        <v>772</v>
      </c>
      <c r="N139" s="7" t="s">
        <v>783</v>
      </c>
      <c r="O139" s="7" t="s">
        <v>451</v>
      </c>
    </row>
    <row r="140" spans="1:15" ht="75" x14ac:dyDescent="0.2">
      <c r="A140" s="2" t="s">
        <v>204</v>
      </c>
      <c r="B140" s="3" t="s">
        <v>276</v>
      </c>
      <c r="C140" s="3" t="s">
        <v>770</v>
      </c>
      <c r="D140" s="3" t="s">
        <v>553</v>
      </c>
      <c r="E140" s="4">
        <v>40</v>
      </c>
      <c r="F140" s="5">
        <v>177.4</v>
      </c>
      <c r="G140" s="11">
        <f t="shared" si="21"/>
        <v>26.61</v>
      </c>
      <c r="H140" s="10">
        <f t="shared" si="22"/>
        <v>44.35</v>
      </c>
      <c r="I140" s="10">
        <f t="shared" si="23"/>
        <v>248.35999999999999</v>
      </c>
      <c r="J140" s="10">
        <f t="shared" si="20"/>
        <v>273.19600000000003</v>
      </c>
      <c r="K140" s="6"/>
      <c r="L140" s="3" t="s">
        <v>771</v>
      </c>
      <c r="M140" s="6" t="s">
        <v>772</v>
      </c>
      <c r="N140" s="7" t="s">
        <v>773</v>
      </c>
      <c r="O140" s="7" t="s">
        <v>451</v>
      </c>
    </row>
    <row r="141" spans="1:15" ht="75" x14ac:dyDescent="0.2">
      <c r="A141" s="2" t="s">
        <v>204</v>
      </c>
      <c r="B141" s="3" t="s">
        <v>276</v>
      </c>
      <c r="C141" s="3" t="s">
        <v>780</v>
      </c>
      <c r="D141" s="3" t="s">
        <v>553</v>
      </c>
      <c r="E141" s="4">
        <v>60</v>
      </c>
      <c r="F141" s="5">
        <v>266.10000000000002</v>
      </c>
      <c r="G141" s="11">
        <f t="shared" si="21"/>
        <v>39.914999999999999</v>
      </c>
      <c r="H141" s="10">
        <f t="shared" si="22"/>
        <v>66.525000000000006</v>
      </c>
      <c r="I141" s="10">
        <f t="shared" si="23"/>
        <v>372.54000000000008</v>
      </c>
      <c r="J141" s="10">
        <f t="shared" si="20"/>
        <v>409.7940000000001</v>
      </c>
      <c r="K141" s="6"/>
      <c r="L141" s="3" t="s">
        <v>771</v>
      </c>
      <c r="M141" s="6" t="s">
        <v>772</v>
      </c>
      <c r="N141" s="7" t="s">
        <v>781</v>
      </c>
      <c r="O141" s="7" t="s">
        <v>451</v>
      </c>
    </row>
    <row r="142" spans="1:15" ht="75" x14ac:dyDescent="0.2">
      <c r="A142" s="2" t="s">
        <v>204</v>
      </c>
      <c r="B142" s="3" t="s">
        <v>276</v>
      </c>
      <c r="C142" s="3" t="s">
        <v>778</v>
      </c>
      <c r="D142" s="3" t="s">
        <v>553</v>
      </c>
      <c r="E142" s="4">
        <v>40</v>
      </c>
      <c r="F142" s="5">
        <v>271.72000000000003</v>
      </c>
      <c r="G142" s="11">
        <f t="shared" si="21"/>
        <v>40.758000000000003</v>
      </c>
      <c r="H142" s="10">
        <f t="shared" si="22"/>
        <v>67.930000000000007</v>
      </c>
      <c r="I142" s="10">
        <f t="shared" si="23"/>
        <v>380.40800000000002</v>
      </c>
      <c r="J142" s="10">
        <f t="shared" si="20"/>
        <v>418.44880000000006</v>
      </c>
      <c r="K142" s="6"/>
      <c r="L142" s="3" t="s">
        <v>771</v>
      </c>
      <c r="M142" s="6" t="s">
        <v>772</v>
      </c>
      <c r="N142" s="7" t="s">
        <v>779</v>
      </c>
      <c r="O142" s="7" t="s">
        <v>451</v>
      </c>
    </row>
    <row r="143" spans="1:15" ht="75" x14ac:dyDescent="0.2">
      <c r="A143" s="2" t="s">
        <v>204</v>
      </c>
      <c r="B143" s="3" t="s">
        <v>276</v>
      </c>
      <c r="C143" s="3" t="s">
        <v>774</v>
      </c>
      <c r="D143" s="3" t="s">
        <v>553</v>
      </c>
      <c r="E143" s="4">
        <v>60</v>
      </c>
      <c r="F143" s="5">
        <v>407.58</v>
      </c>
      <c r="G143" s="11">
        <f t="shared" si="21"/>
        <v>61.136999999999993</v>
      </c>
      <c r="H143" s="10">
        <f t="shared" si="22"/>
        <v>101.895</v>
      </c>
      <c r="I143" s="10">
        <f t="shared" si="23"/>
        <v>570.61199999999997</v>
      </c>
      <c r="J143" s="10">
        <f t="shared" si="20"/>
        <v>627.67320000000007</v>
      </c>
      <c r="K143" s="6"/>
      <c r="L143" s="3" t="s">
        <v>771</v>
      </c>
      <c r="M143" s="6" t="s">
        <v>772</v>
      </c>
      <c r="N143" s="7" t="s">
        <v>775</v>
      </c>
      <c r="O143" s="7" t="s">
        <v>451</v>
      </c>
    </row>
    <row r="144" spans="1:15" ht="90" x14ac:dyDescent="0.2">
      <c r="A144" s="2" t="s">
        <v>103</v>
      </c>
      <c r="B144" s="3" t="s">
        <v>103</v>
      </c>
      <c r="C144" s="3" t="s">
        <v>434</v>
      </c>
      <c r="D144" s="3" t="s">
        <v>873</v>
      </c>
      <c r="E144" s="4">
        <v>50</v>
      </c>
      <c r="F144" s="5">
        <v>15.47</v>
      </c>
      <c r="G144" s="9">
        <f>F144*0.18</f>
        <v>2.7846000000000002</v>
      </c>
      <c r="H144" s="10">
        <f>F144*0.31</f>
        <v>4.7957000000000001</v>
      </c>
      <c r="I144" s="10">
        <f>F144+(F144*0.18)+(F144*0.31)</f>
        <v>23.0503</v>
      </c>
      <c r="J144" s="10">
        <f t="shared" si="20"/>
        <v>25.355330000000002</v>
      </c>
      <c r="K144" s="6"/>
      <c r="L144" s="3" t="s">
        <v>104</v>
      </c>
      <c r="M144" s="6" t="s">
        <v>874</v>
      </c>
      <c r="N144" s="7" t="s">
        <v>105</v>
      </c>
      <c r="O144" s="7" t="s">
        <v>406</v>
      </c>
    </row>
    <row r="145" spans="1:15" ht="90" x14ac:dyDescent="0.2">
      <c r="A145" s="2" t="s">
        <v>103</v>
      </c>
      <c r="B145" s="3" t="s">
        <v>103</v>
      </c>
      <c r="C145" s="3" t="s">
        <v>513</v>
      </c>
      <c r="D145" s="3" t="s">
        <v>873</v>
      </c>
      <c r="E145" s="4">
        <v>100</v>
      </c>
      <c r="F145" s="5">
        <v>38.54</v>
      </c>
      <c r="G145" s="9">
        <f>F145*0.18</f>
        <v>6.9371999999999998</v>
      </c>
      <c r="H145" s="10">
        <f>F145*0.31</f>
        <v>11.9474</v>
      </c>
      <c r="I145" s="10">
        <f>F145+(F145*0.18)+(F145*0.31)</f>
        <v>57.424599999999998</v>
      </c>
      <c r="J145" s="10">
        <f t="shared" si="20"/>
        <v>63.167060000000006</v>
      </c>
      <c r="K145" s="6"/>
      <c r="L145" s="3" t="s">
        <v>104</v>
      </c>
      <c r="M145" s="6" t="s">
        <v>874</v>
      </c>
      <c r="N145" s="7" t="s">
        <v>264</v>
      </c>
      <c r="O145" s="7" t="s">
        <v>406</v>
      </c>
    </row>
    <row r="146" spans="1:15" ht="105" x14ac:dyDescent="0.2">
      <c r="A146" s="2" t="s">
        <v>106</v>
      </c>
      <c r="B146" s="3" t="s">
        <v>107</v>
      </c>
      <c r="C146" s="3" t="s">
        <v>564</v>
      </c>
      <c r="D146" s="3" t="s">
        <v>691</v>
      </c>
      <c r="E146" s="4">
        <v>50</v>
      </c>
      <c r="F146" s="5">
        <v>169.19</v>
      </c>
      <c r="G146" s="11">
        <f>F146*0.15</f>
        <v>25.378499999999999</v>
      </c>
      <c r="H146" s="10">
        <f>F146*0.25</f>
        <v>42.297499999999999</v>
      </c>
      <c r="I146" s="10">
        <f>F146+(F146*0.15)+(F146*0.25)</f>
        <v>236.86599999999999</v>
      </c>
      <c r="J146" s="10">
        <f t="shared" si="20"/>
        <v>260.55259999999998</v>
      </c>
      <c r="K146" s="6"/>
      <c r="L146" s="3" t="s">
        <v>108</v>
      </c>
      <c r="M146" s="6" t="s">
        <v>692</v>
      </c>
      <c r="N146" s="7" t="s">
        <v>110</v>
      </c>
      <c r="O146" s="7" t="s">
        <v>397</v>
      </c>
    </row>
    <row r="147" spans="1:15" ht="105" x14ac:dyDescent="0.2">
      <c r="A147" s="2" t="s">
        <v>106</v>
      </c>
      <c r="B147" s="3" t="s">
        <v>107</v>
      </c>
      <c r="C147" s="3" t="s">
        <v>693</v>
      </c>
      <c r="D147" s="3" t="s">
        <v>691</v>
      </c>
      <c r="E147" s="4">
        <v>50</v>
      </c>
      <c r="F147" s="5">
        <v>278.14</v>
      </c>
      <c r="G147" s="11">
        <f>F147*0.15</f>
        <v>41.720999999999997</v>
      </c>
      <c r="H147" s="10">
        <f>F147*0.25</f>
        <v>69.534999999999997</v>
      </c>
      <c r="I147" s="10">
        <f>F147+(F147*0.15)+(F147*0.25)</f>
        <v>389.39599999999996</v>
      </c>
      <c r="J147" s="10">
        <f t="shared" si="20"/>
        <v>428.3356</v>
      </c>
      <c r="K147" s="6"/>
      <c r="L147" s="3" t="s">
        <v>108</v>
      </c>
      <c r="M147" s="6" t="s">
        <v>692</v>
      </c>
      <c r="N147" s="7" t="s">
        <v>111</v>
      </c>
      <c r="O147" s="7" t="s">
        <v>397</v>
      </c>
    </row>
    <row r="148" spans="1:15" ht="105" x14ac:dyDescent="0.2">
      <c r="A148" s="2" t="s">
        <v>106</v>
      </c>
      <c r="B148" s="3" t="s">
        <v>107</v>
      </c>
      <c r="C148" s="3" t="s">
        <v>463</v>
      </c>
      <c r="D148" s="3" t="s">
        <v>691</v>
      </c>
      <c r="E148" s="4">
        <v>50</v>
      </c>
      <c r="F148" s="5">
        <v>406.56</v>
      </c>
      <c r="G148" s="11">
        <f>F148*0.15</f>
        <v>60.983999999999995</v>
      </c>
      <c r="H148" s="10">
        <f>F148*0.25</f>
        <v>101.64</v>
      </c>
      <c r="I148" s="10">
        <f>F148+(F148*0.15)+(F148*0.25)</f>
        <v>569.18399999999997</v>
      </c>
      <c r="J148" s="10">
        <f t="shared" si="20"/>
        <v>626.10239999999999</v>
      </c>
      <c r="K148" s="6"/>
      <c r="L148" s="3" t="s">
        <v>108</v>
      </c>
      <c r="M148" s="6" t="s">
        <v>692</v>
      </c>
      <c r="N148" s="7" t="s">
        <v>109</v>
      </c>
      <c r="O148" s="7" t="s">
        <v>397</v>
      </c>
    </row>
    <row r="149" spans="1:15" ht="90" x14ac:dyDescent="0.2">
      <c r="A149" s="2" t="s">
        <v>112</v>
      </c>
      <c r="B149" s="3" t="s">
        <v>112</v>
      </c>
      <c r="C149" s="3" t="s">
        <v>910</v>
      </c>
      <c r="D149" s="3" t="s">
        <v>873</v>
      </c>
      <c r="E149" s="4">
        <v>24</v>
      </c>
      <c r="F149" s="5">
        <v>56.84</v>
      </c>
      <c r="G149" s="11">
        <f>F149*0.15</f>
        <v>8.5259999999999998</v>
      </c>
      <c r="H149" s="10">
        <f>F149*0.25</f>
        <v>14.21</v>
      </c>
      <c r="I149" s="10">
        <f>F149+(F149*0.15)+(F149*0.25)</f>
        <v>79.575999999999993</v>
      </c>
      <c r="J149" s="10">
        <f t="shared" si="20"/>
        <v>87.533599999999993</v>
      </c>
      <c r="K149" s="6"/>
      <c r="L149" s="3" t="s">
        <v>113</v>
      </c>
      <c r="M149" s="6" t="s">
        <v>874</v>
      </c>
      <c r="N149" s="7" t="s">
        <v>310</v>
      </c>
      <c r="O149" s="7" t="s">
        <v>386</v>
      </c>
    </row>
    <row r="150" spans="1:15" ht="105" x14ac:dyDescent="0.2">
      <c r="A150" s="2" t="s">
        <v>114</v>
      </c>
      <c r="B150" s="3" t="s">
        <v>114</v>
      </c>
      <c r="C150" s="3" t="s">
        <v>796</v>
      </c>
      <c r="D150" s="3" t="s">
        <v>224</v>
      </c>
      <c r="E150" s="4">
        <v>1</v>
      </c>
      <c r="F150" s="5">
        <v>45.8</v>
      </c>
      <c r="G150" s="9">
        <f t="shared" ref="G150:G157" si="24">F150*0.18</f>
        <v>8.2439999999999998</v>
      </c>
      <c r="H150" s="10">
        <f t="shared" ref="H150:H157" si="25">F150*0.31</f>
        <v>14.197999999999999</v>
      </c>
      <c r="I150" s="10">
        <f t="shared" ref="I150:I157" si="26">F150+(F150*0.18)+(F150*0.31)</f>
        <v>68.24199999999999</v>
      </c>
      <c r="J150" s="10">
        <f t="shared" si="20"/>
        <v>75.066199999999995</v>
      </c>
      <c r="K150" s="6"/>
      <c r="L150" s="3" t="s">
        <v>115</v>
      </c>
      <c r="M150" s="6" t="s">
        <v>797</v>
      </c>
      <c r="N150" s="7" t="s">
        <v>798</v>
      </c>
      <c r="O150" s="7" t="s">
        <v>345</v>
      </c>
    </row>
    <row r="151" spans="1:15" ht="105" x14ac:dyDescent="0.2">
      <c r="A151" s="2" t="s">
        <v>114</v>
      </c>
      <c r="B151" s="3" t="s">
        <v>114</v>
      </c>
      <c r="C151" s="3" t="s">
        <v>809</v>
      </c>
      <c r="D151" s="3" t="s">
        <v>224</v>
      </c>
      <c r="E151" s="4">
        <v>1</v>
      </c>
      <c r="F151" s="5">
        <v>45.8</v>
      </c>
      <c r="G151" s="9">
        <f t="shared" si="24"/>
        <v>8.2439999999999998</v>
      </c>
      <c r="H151" s="10">
        <f t="shared" si="25"/>
        <v>14.197999999999999</v>
      </c>
      <c r="I151" s="10">
        <f t="shared" si="26"/>
        <v>68.24199999999999</v>
      </c>
      <c r="J151" s="10">
        <f t="shared" si="20"/>
        <v>75.066199999999995</v>
      </c>
      <c r="K151" s="6"/>
      <c r="L151" s="3" t="s">
        <v>115</v>
      </c>
      <c r="M151" s="6" t="s">
        <v>797</v>
      </c>
      <c r="N151" s="7" t="s">
        <v>810</v>
      </c>
      <c r="O151" s="7" t="s">
        <v>345</v>
      </c>
    </row>
    <row r="152" spans="1:15" ht="105" x14ac:dyDescent="0.2">
      <c r="A152" s="2" t="s">
        <v>114</v>
      </c>
      <c r="B152" s="3" t="s">
        <v>114</v>
      </c>
      <c r="C152" s="3" t="s">
        <v>799</v>
      </c>
      <c r="D152" s="3" t="s">
        <v>224</v>
      </c>
      <c r="E152" s="4">
        <v>1</v>
      </c>
      <c r="F152" s="5">
        <v>45.83</v>
      </c>
      <c r="G152" s="9">
        <f t="shared" si="24"/>
        <v>8.2493999999999996</v>
      </c>
      <c r="H152" s="10">
        <f t="shared" si="25"/>
        <v>14.2073</v>
      </c>
      <c r="I152" s="10">
        <f t="shared" si="26"/>
        <v>68.286699999999996</v>
      </c>
      <c r="J152" s="10">
        <f t="shared" si="20"/>
        <v>75.115369999999999</v>
      </c>
      <c r="K152" s="6"/>
      <c r="L152" s="3" t="s">
        <v>115</v>
      </c>
      <c r="M152" s="6" t="s">
        <v>797</v>
      </c>
      <c r="N152" s="7" t="s">
        <v>800</v>
      </c>
      <c r="O152" s="7" t="s">
        <v>345</v>
      </c>
    </row>
    <row r="153" spans="1:15" ht="105" x14ac:dyDescent="0.2">
      <c r="A153" s="2" t="s">
        <v>114</v>
      </c>
      <c r="B153" s="3" t="s">
        <v>114</v>
      </c>
      <c r="C153" s="3" t="s">
        <v>801</v>
      </c>
      <c r="D153" s="3" t="s">
        <v>224</v>
      </c>
      <c r="E153" s="4">
        <v>1</v>
      </c>
      <c r="F153" s="5">
        <v>45.83</v>
      </c>
      <c r="G153" s="9">
        <f t="shared" si="24"/>
        <v>8.2493999999999996</v>
      </c>
      <c r="H153" s="10">
        <f t="shared" si="25"/>
        <v>14.2073</v>
      </c>
      <c r="I153" s="10">
        <f t="shared" si="26"/>
        <v>68.286699999999996</v>
      </c>
      <c r="J153" s="10">
        <f t="shared" si="20"/>
        <v>75.115369999999999</v>
      </c>
      <c r="K153" s="6"/>
      <c r="L153" s="3" t="s">
        <v>115</v>
      </c>
      <c r="M153" s="6" t="s">
        <v>797</v>
      </c>
      <c r="N153" s="7" t="s">
        <v>802</v>
      </c>
      <c r="O153" s="7" t="s">
        <v>345</v>
      </c>
    </row>
    <row r="154" spans="1:15" ht="90" x14ac:dyDescent="0.2">
      <c r="A154" s="2" t="s">
        <v>114</v>
      </c>
      <c r="B154" s="3" t="s">
        <v>114</v>
      </c>
      <c r="C154" s="3" t="s">
        <v>805</v>
      </c>
      <c r="D154" s="3" t="s">
        <v>224</v>
      </c>
      <c r="E154" s="4">
        <v>1</v>
      </c>
      <c r="F154" s="5">
        <v>48.9</v>
      </c>
      <c r="G154" s="9">
        <f t="shared" si="24"/>
        <v>8.8019999999999996</v>
      </c>
      <c r="H154" s="10">
        <f t="shared" si="25"/>
        <v>15.158999999999999</v>
      </c>
      <c r="I154" s="10">
        <f t="shared" si="26"/>
        <v>72.86099999999999</v>
      </c>
      <c r="J154" s="10">
        <f t="shared" si="20"/>
        <v>80.147099999999995</v>
      </c>
      <c r="K154" s="6"/>
      <c r="L154" s="3" t="s">
        <v>115</v>
      </c>
      <c r="M154" s="6" t="s">
        <v>797</v>
      </c>
      <c r="N154" s="7" t="s">
        <v>806</v>
      </c>
      <c r="O154" s="7" t="s">
        <v>345</v>
      </c>
    </row>
    <row r="155" spans="1:15" ht="90" x14ac:dyDescent="0.2">
      <c r="A155" s="2" t="s">
        <v>114</v>
      </c>
      <c r="B155" s="3" t="s">
        <v>114</v>
      </c>
      <c r="C155" s="3" t="s">
        <v>811</v>
      </c>
      <c r="D155" s="3" t="s">
        <v>224</v>
      </c>
      <c r="E155" s="4">
        <v>1</v>
      </c>
      <c r="F155" s="5">
        <v>48.9</v>
      </c>
      <c r="G155" s="9">
        <f t="shared" si="24"/>
        <v>8.8019999999999996</v>
      </c>
      <c r="H155" s="10">
        <f t="shared" si="25"/>
        <v>15.158999999999999</v>
      </c>
      <c r="I155" s="10">
        <f t="shared" si="26"/>
        <v>72.86099999999999</v>
      </c>
      <c r="J155" s="10">
        <f t="shared" si="20"/>
        <v>80.147099999999995</v>
      </c>
      <c r="K155" s="6"/>
      <c r="L155" s="3" t="s">
        <v>115</v>
      </c>
      <c r="M155" s="6" t="s">
        <v>797</v>
      </c>
      <c r="N155" s="7" t="s">
        <v>812</v>
      </c>
      <c r="O155" s="7" t="s">
        <v>345</v>
      </c>
    </row>
    <row r="156" spans="1:15" ht="90" x14ac:dyDescent="0.2">
      <c r="A156" s="2" t="s">
        <v>114</v>
      </c>
      <c r="B156" s="3" t="s">
        <v>114</v>
      </c>
      <c r="C156" s="3" t="s">
        <v>803</v>
      </c>
      <c r="D156" s="3" t="s">
        <v>224</v>
      </c>
      <c r="E156" s="4">
        <v>1</v>
      </c>
      <c r="F156" s="5">
        <v>48.95</v>
      </c>
      <c r="G156" s="9">
        <f t="shared" si="24"/>
        <v>8.8109999999999999</v>
      </c>
      <c r="H156" s="10">
        <f t="shared" si="25"/>
        <v>15.1745</v>
      </c>
      <c r="I156" s="10">
        <f t="shared" si="26"/>
        <v>72.935500000000005</v>
      </c>
      <c r="J156" s="10">
        <f t="shared" si="20"/>
        <v>80.229050000000015</v>
      </c>
      <c r="K156" s="6"/>
      <c r="L156" s="3" t="s">
        <v>115</v>
      </c>
      <c r="M156" s="6" t="s">
        <v>797</v>
      </c>
      <c r="N156" s="7" t="s">
        <v>804</v>
      </c>
      <c r="O156" s="7" t="s">
        <v>345</v>
      </c>
    </row>
    <row r="157" spans="1:15" ht="90" x14ac:dyDescent="0.2">
      <c r="A157" s="2" t="s">
        <v>114</v>
      </c>
      <c r="B157" s="3" t="s">
        <v>114</v>
      </c>
      <c r="C157" s="3" t="s">
        <v>807</v>
      </c>
      <c r="D157" s="3" t="s">
        <v>224</v>
      </c>
      <c r="E157" s="4">
        <v>1</v>
      </c>
      <c r="F157" s="5">
        <v>48.95</v>
      </c>
      <c r="G157" s="9">
        <f t="shared" si="24"/>
        <v>8.8109999999999999</v>
      </c>
      <c r="H157" s="10">
        <f t="shared" si="25"/>
        <v>15.1745</v>
      </c>
      <c r="I157" s="10">
        <f t="shared" si="26"/>
        <v>72.935500000000005</v>
      </c>
      <c r="J157" s="10">
        <f t="shared" si="20"/>
        <v>80.229050000000015</v>
      </c>
      <c r="K157" s="6"/>
      <c r="L157" s="3" t="s">
        <v>115</v>
      </c>
      <c r="M157" s="6" t="s">
        <v>797</v>
      </c>
      <c r="N157" s="7" t="s">
        <v>808</v>
      </c>
      <c r="O157" s="7" t="s">
        <v>345</v>
      </c>
    </row>
    <row r="158" spans="1:15" ht="90" x14ac:dyDescent="0.2">
      <c r="A158" s="2" t="s">
        <v>114</v>
      </c>
      <c r="B158" s="3" t="s">
        <v>116</v>
      </c>
      <c r="C158" s="3" t="s">
        <v>911</v>
      </c>
      <c r="D158" s="3" t="s">
        <v>873</v>
      </c>
      <c r="E158" s="4">
        <v>10</v>
      </c>
      <c r="F158" s="5">
        <v>102.06</v>
      </c>
      <c r="G158" s="11">
        <f>F158*0.15</f>
        <v>15.308999999999999</v>
      </c>
      <c r="H158" s="10">
        <f>F158*0.25</f>
        <v>25.515000000000001</v>
      </c>
      <c r="I158" s="10">
        <f>F158+(F158*0.15)+(F158*0.25)</f>
        <v>142.88400000000001</v>
      </c>
      <c r="J158" s="10">
        <f t="shared" si="20"/>
        <v>157.17240000000004</v>
      </c>
      <c r="K158" s="6"/>
      <c r="L158" s="3" t="s">
        <v>117</v>
      </c>
      <c r="M158" s="6" t="s">
        <v>874</v>
      </c>
      <c r="N158" s="7" t="s">
        <v>119</v>
      </c>
      <c r="O158" s="7" t="s">
        <v>358</v>
      </c>
    </row>
    <row r="159" spans="1:15" ht="90" x14ac:dyDescent="0.2">
      <c r="A159" s="2" t="s">
        <v>114</v>
      </c>
      <c r="B159" s="3" t="s">
        <v>116</v>
      </c>
      <c r="C159" s="3" t="s">
        <v>914</v>
      </c>
      <c r="D159" s="3" t="s">
        <v>873</v>
      </c>
      <c r="E159" s="4">
        <v>10</v>
      </c>
      <c r="F159" s="5">
        <v>107.46</v>
      </c>
      <c r="G159" s="11">
        <f>F159*0.15</f>
        <v>16.119</v>
      </c>
      <c r="H159" s="10">
        <f>F159*0.25</f>
        <v>26.864999999999998</v>
      </c>
      <c r="I159" s="10">
        <f>F159+(F159*0.15)+(F159*0.25)</f>
        <v>150.44399999999999</v>
      </c>
      <c r="J159" s="10">
        <f t="shared" si="20"/>
        <v>165.48840000000001</v>
      </c>
      <c r="K159" s="6"/>
      <c r="L159" s="3" t="s">
        <v>117</v>
      </c>
      <c r="M159" s="6" t="s">
        <v>874</v>
      </c>
      <c r="N159" s="7" t="s">
        <v>118</v>
      </c>
      <c r="O159" s="7" t="s">
        <v>358</v>
      </c>
    </row>
    <row r="160" spans="1:15" ht="90" x14ac:dyDescent="0.2">
      <c r="A160" s="2" t="s">
        <v>114</v>
      </c>
      <c r="B160" s="3" t="s">
        <v>116</v>
      </c>
      <c r="C160" s="3" t="s">
        <v>912</v>
      </c>
      <c r="D160" s="3" t="s">
        <v>873</v>
      </c>
      <c r="E160" s="4">
        <v>100</v>
      </c>
      <c r="F160" s="5">
        <v>1020.6</v>
      </c>
      <c r="G160" s="11">
        <f>F160*0.12</f>
        <v>122.47199999999999</v>
      </c>
      <c r="H160" s="10">
        <f>F160*0.18</f>
        <v>183.708</v>
      </c>
      <c r="I160" s="10">
        <f>F160+(F160*0.12)+(F160*0.18)</f>
        <v>1326.7800000000002</v>
      </c>
      <c r="J160" s="10">
        <f t="shared" si="20"/>
        <v>1459.4580000000003</v>
      </c>
      <c r="K160" s="6"/>
      <c r="L160" s="3" t="s">
        <v>117</v>
      </c>
      <c r="M160" s="6" t="s">
        <v>874</v>
      </c>
      <c r="N160" s="7" t="s">
        <v>338</v>
      </c>
      <c r="O160" s="7" t="s">
        <v>358</v>
      </c>
    </row>
    <row r="161" spans="1:15" ht="90" x14ac:dyDescent="0.2">
      <c r="A161" s="2" t="s">
        <v>114</v>
      </c>
      <c r="B161" s="3" t="s">
        <v>116</v>
      </c>
      <c r="C161" s="3" t="s">
        <v>913</v>
      </c>
      <c r="D161" s="3" t="s">
        <v>873</v>
      </c>
      <c r="E161" s="4">
        <v>100</v>
      </c>
      <c r="F161" s="5">
        <v>1074.5999999999999</v>
      </c>
      <c r="G161" s="11">
        <f>F161*0.12</f>
        <v>128.952</v>
      </c>
      <c r="H161" s="10">
        <f>F161*0.18</f>
        <v>193.42799999999997</v>
      </c>
      <c r="I161" s="10">
        <f>F161+(F161*0.12)+(F161*0.18)</f>
        <v>1396.9799999999998</v>
      </c>
      <c r="J161" s="10">
        <f t="shared" si="20"/>
        <v>1536.6779999999999</v>
      </c>
      <c r="K161" s="6"/>
      <c r="L161" s="3" t="s">
        <v>117</v>
      </c>
      <c r="M161" s="6" t="s">
        <v>874</v>
      </c>
      <c r="N161" s="7" t="s">
        <v>339</v>
      </c>
      <c r="O161" s="7" t="s">
        <v>358</v>
      </c>
    </row>
    <row r="162" spans="1:15" ht="105" x14ac:dyDescent="0.2">
      <c r="A162" s="2" t="s">
        <v>120</v>
      </c>
      <c r="B162" s="3" t="s">
        <v>120</v>
      </c>
      <c r="C162" s="3" t="s">
        <v>943</v>
      </c>
      <c r="D162" s="3" t="s">
        <v>554</v>
      </c>
      <c r="E162" s="4">
        <v>1</v>
      </c>
      <c r="F162" s="5">
        <v>81.84</v>
      </c>
      <c r="G162" s="11">
        <f>F162*0.15</f>
        <v>12.276</v>
      </c>
      <c r="H162" s="10">
        <f>F162*0.25</f>
        <v>20.46</v>
      </c>
      <c r="I162" s="10">
        <f>F162+(F162*0.15)+(F162*0.25)</f>
        <v>114.57599999999999</v>
      </c>
      <c r="J162" s="10">
        <f t="shared" si="20"/>
        <v>126.03360000000001</v>
      </c>
      <c r="K162" s="6"/>
      <c r="L162" s="3" t="s">
        <v>299</v>
      </c>
      <c r="M162" s="6" t="s">
        <v>942</v>
      </c>
      <c r="N162" s="7" t="s">
        <v>300</v>
      </c>
      <c r="O162" s="7" t="s">
        <v>375</v>
      </c>
    </row>
    <row r="163" spans="1:15" ht="90" x14ac:dyDescent="0.2">
      <c r="A163" s="2" t="s">
        <v>139</v>
      </c>
      <c r="B163" s="3" t="s">
        <v>140</v>
      </c>
      <c r="C163" s="3" t="s">
        <v>889</v>
      </c>
      <c r="D163" s="3" t="s">
        <v>873</v>
      </c>
      <c r="E163" s="4">
        <v>10</v>
      </c>
      <c r="F163" s="5">
        <v>92.78</v>
      </c>
      <c r="G163" s="11">
        <f>F163*0.15</f>
        <v>13.917</v>
      </c>
      <c r="H163" s="10">
        <f>F163*0.25</f>
        <v>23.195</v>
      </c>
      <c r="I163" s="10">
        <f>F163+(F163*0.15)+(F163*0.25)</f>
        <v>129.892</v>
      </c>
      <c r="J163" s="10">
        <f t="shared" si="20"/>
        <v>142.88120000000001</v>
      </c>
      <c r="K163" s="6"/>
      <c r="L163" s="3" t="s">
        <v>141</v>
      </c>
      <c r="M163" s="6" t="s">
        <v>874</v>
      </c>
      <c r="N163" s="7" t="s">
        <v>143</v>
      </c>
      <c r="O163" s="7" t="s">
        <v>353</v>
      </c>
    </row>
    <row r="164" spans="1:15" ht="90" x14ac:dyDescent="0.2">
      <c r="A164" s="2" t="s">
        <v>139</v>
      </c>
      <c r="B164" s="3" t="s">
        <v>140</v>
      </c>
      <c r="C164" s="3" t="s">
        <v>551</v>
      </c>
      <c r="D164" s="3" t="s">
        <v>873</v>
      </c>
      <c r="E164" s="4">
        <v>10</v>
      </c>
      <c r="F164" s="5">
        <v>97.2</v>
      </c>
      <c r="G164" s="11">
        <f>F164*0.15</f>
        <v>14.58</v>
      </c>
      <c r="H164" s="10">
        <f>F164*0.25</f>
        <v>24.3</v>
      </c>
      <c r="I164" s="10">
        <f>F164+(F164*0.15)+(F164*0.25)</f>
        <v>136.08000000000001</v>
      </c>
      <c r="J164" s="10">
        <f t="shared" si="20"/>
        <v>149.68800000000002</v>
      </c>
      <c r="K164" s="6"/>
      <c r="L164" s="3" t="s">
        <v>141</v>
      </c>
      <c r="M164" s="6" t="s">
        <v>874</v>
      </c>
      <c r="N164" s="7" t="s">
        <v>142</v>
      </c>
      <c r="O164" s="7" t="s">
        <v>353</v>
      </c>
    </row>
    <row r="165" spans="1:15" ht="90" x14ac:dyDescent="0.2">
      <c r="A165" s="2" t="s">
        <v>139</v>
      </c>
      <c r="B165" s="3" t="s">
        <v>140</v>
      </c>
      <c r="C165" s="3" t="s">
        <v>890</v>
      </c>
      <c r="D165" s="3" t="s">
        <v>873</v>
      </c>
      <c r="E165" s="4">
        <v>100</v>
      </c>
      <c r="F165" s="5">
        <v>927.8</v>
      </c>
      <c r="G165" s="11">
        <f>F165*0.12</f>
        <v>111.33599999999998</v>
      </c>
      <c r="H165" s="10">
        <f>F165*0.18</f>
        <v>167.00399999999999</v>
      </c>
      <c r="I165" s="10">
        <f>F165+(F165*0.12)+(F165*0.18)</f>
        <v>1206.1399999999999</v>
      </c>
      <c r="J165" s="10">
        <f t="shared" si="20"/>
        <v>1326.7539999999999</v>
      </c>
      <c r="K165" s="6"/>
      <c r="L165" s="3" t="s">
        <v>141</v>
      </c>
      <c r="M165" s="6" t="s">
        <v>874</v>
      </c>
      <c r="N165" s="7" t="s">
        <v>340</v>
      </c>
      <c r="O165" s="7" t="s">
        <v>353</v>
      </c>
    </row>
    <row r="166" spans="1:15" ht="90" x14ac:dyDescent="0.2">
      <c r="A166" s="2" t="s">
        <v>139</v>
      </c>
      <c r="B166" s="3" t="s">
        <v>140</v>
      </c>
      <c r="C166" s="3" t="s">
        <v>891</v>
      </c>
      <c r="D166" s="3" t="s">
        <v>873</v>
      </c>
      <c r="E166" s="4">
        <v>100</v>
      </c>
      <c r="F166" s="5">
        <v>972</v>
      </c>
      <c r="G166" s="11">
        <f>F166*0.12</f>
        <v>116.64</v>
      </c>
      <c r="H166" s="10">
        <f>F166*0.18</f>
        <v>174.95999999999998</v>
      </c>
      <c r="I166" s="10">
        <f>F166+(F166*0.12)+(F166*0.18)</f>
        <v>1263.6000000000001</v>
      </c>
      <c r="J166" s="10">
        <f t="shared" si="20"/>
        <v>1389.9600000000003</v>
      </c>
      <c r="K166" s="6"/>
      <c r="L166" s="3" t="s">
        <v>141</v>
      </c>
      <c r="M166" s="6" t="s">
        <v>874</v>
      </c>
      <c r="N166" s="7" t="s">
        <v>341</v>
      </c>
      <c r="O166" s="7" t="s">
        <v>353</v>
      </c>
    </row>
    <row r="167" spans="1:15" ht="105" x14ac:dyDescent="0.2">
      <c r="A167" s="2" t="s">
        <v>122</v>
      </c>
      <c r="B167" s="3" t="s">
        <v>123</v>
      </c>
      <c r="C167" s="3" t="s">
        <v>696</v>
      </c>
      <c r="D167" s="3" t="s">
        <v>694</v>
      </c>
      <c r="E167" s="4">
        <v>1</v>
      </c>
      <c r="F167" s="5">
        <v>5664.13</v>
      </c>
      <c r="G167" s="11">
        <f>F167*0.12</f>
        <v>679.69560000000001</v>
      </c>
      <c r="H167" s="10">
        <f>F167*0.18</f>
        <v>1019.5434</v>
      </c>
      <c r="I167" s="10">
        <f>F167+(F167*0.12)+(F167*0.18)</f>
        <v>7363.3690000000006</v>
      </c>
      <c r="J167" s="10">
        <f t="shared" si="20"/>
        <v>8099.7059000000017</v>
      </c>
      <c r="K167" s="6"/>
      <c r="L167" s="3" t="s">
        <v>124</v>
      </c>
      <c r="M167" s="6" t="s">
        <v>695</v>
      </c>
      <c r="N167" s="7" t="s">
        <v>507</v>
      </c>
      <c r="O167" s="7" t="s">
        <v>454</v>
      </c>
    </row>
    <row r="168" spans="1:15" ht="105" x14ac:dyDescent="0.2">
      <c r="A168" s="2" t="s">
        <v>122</v>
      </c>
      <c r="B168" s="3" t="s">
        <v>123</v>
      </c>
      <c r="C168" s="3" t="s">
        <v>518</v>
      </c>
      <c r="D168" s="3" t="s">
        <v>694</v>
      </c>
      <c r="E168" s="4">
        <v>1</v>
      </c>
      <c r="F168" s="5">
        <v>10569.03</v>
      </c>
      <c r="G168" s="11">
        <f>F168*0.12</f>
        <v>1268.2836</v>
      </c>
      <c r="H168" s="10">
        <f>F168*0.18</f>
        <v>1902.4254000000001</v>
      </c>
      <c r="I168" s="10">
        <f>F168+(F168*0.12)+(F168*0.18)</f>
        <v>13739.739000000001</v>
      </c>
      <c r="J168" s="10">
        <f t="shared" si="20"/>
        <v>15113.712900000002</v>
      </c>
      <c r="K168" s="6"/>
      <c r="L168" s="3" t="s">
        <v>124</v>
      </c>
      <c r="M168" s="6" t="s">
        <v>695</v>
      </c>
      <c r="N168" s="7" t="s">
        <v>508</v>
      </c>
      <c r="O168" s="7" t="s">
        <v>454</v>
      </c>
    </row>
    <row r="169" spans="1:15" ht="60" x14ac:dyDescent="0.2">
      <c r="A169" s="2" t="s">
        <v>127</v>
      </c>
      <c r="B169" s="3" t="s">
        <v>862</v>
      </c>
      <c r="C169" s="3" t="s">
        <v>866</v>
      </c>
      <c r="D169" s="3" t="s">
        <v>558</v>
      </c>
      <c r="E169" s="4">
        <v>30</v>
      </c>
      <c r="F169" s="5">
        <v>300.69</v>
      </c>
      <c r="G169" s="11">
        <f>F169*0.15</f>
        <v>45.103499999999997</v>
      </c>
      <c r="H169" s="10">
        <f>F169*0.25</f>
        <v>75.172499999999999</v>
      </c>
      <c r="I169" s="10">
        <f>F169+(F169*0.15)+(F169*0.25)</f>
        <v>420.96600000000001</v>
      </c>
      <c r="J169" s="10">
        <f t="shared" si="20"/>
        <v>463.06260000000003</v>
      </c>
      <c r="K169" s="6"/>
      <c r="L169" s="3" t="s">
        <v>316</v>
      </c>
      <c r="M169" s="6" t="s">
        <v>864</v>
      </c>
      <c r="N169" s="7" t="s">
        <v>867</v>
      </c>
      <c r="O169" s="7"/>
    </row>
    <row r="170" spans="1:15" ht="60" x14ac:dyDescent="0.2">
      <c r="A170" s="2" t="s">
        <v>127</v>
      </c>
      <c r="B170" s="3" t="s">
        <v>862</v>
      </c>
      <c r="C170" s="3" t="s">
        <v>863</v>
      </c>
      <c r="D170" s="3" t="s">
        <v>558</v>
      </c>
      <c r="E170" s="4">
        <v>30</v>
      </c>
      <c r="F170" s="5">
        <v>567.75</v>
      </c>
      <c r="G170" s="11">
        <f>F170*0.12</f>
        <v>68.13</v>
      </c>
      <c r="H170" s="10">
        <f>F170*0.18</f>
        <v>102.19499999999999</v>
      </c>
      <c r="I170" s="10">
        <f>F170+(F170*0.12)+(F170*0.18)</f>
        <v>738.07500000000005</v>
      </c>
      <c r="J170" s="10">
        <f t="shared" si="20"/>
        <v>811.88250000000016</v>
      </c>
      <c r="K170" s="6"/>
      <c r="L170" s="3" t="s">
        <v>316</v>
      </c>
      <c r="M170" s="6" t="s">
        <v>864</v>
      </c>
      <c r="N170" s="7" t="s">
        <v>865</v>
      </c>
      <c r="O170" s="7"/>
    </row>
    <row r="171" spans="1:15" ht="150" x14ac:dyDescent="0.2">
      <c r="A171" s="2" t="s">
        <v>128</v>
      </c>
      <c r="B171" s="3" t="s">
        <v>128</v>
      </c>
      <c r="C171" s="3" t="s">
        <v>871</v>
      </c>
      <c r="D171" s="3" t="s">
        <v>869</v>
      </c>
      <c r="E171" s="4">
        <v>1</v>
      </c>
      <c r="F171" s="5">
        <v>215.23</v>
      </c>
      <c r="G171" s="11">
        <f>F171*0.15</f>
        <v>32.284499999999994</v>
      </c>
      <c r="H171" s="10">
        <f>F171*0.25</f>
        <v>53.807499999999997</v>
      </c>
      <c r="I171" s="10">
        <f>F171+(F171*0.15)+(F171*0.25)</f>
        <v>301.322</v>
      </c>
      <c r="J171" s="10">
        <f t="shared" si="20"/>
        <v>331.45420000000001</v>
      </c>
      <c r="K171" s="6"/>
      <c r="L171" s="3" t="s">
        <v>516</v>
      </c>
      <c r="M171" s="6" t="s">
        <v>870</v>
      </c>
      <c r="N171" s="7" t="s">
        <v>521</v>
      </c>
      <c r="O171" s="7" t="s">
        <v>399</v>
      </c>
    </row>
    <row r="172" spans="1:15" ht="150" x14ac:dyDescent="0.2">
      <c r="A172" s="2" t="s">
        <v>128</v>
      </c>
      <c r="B172" s="3" t="s">
        <v>128</v>
      </c>
      <c r="C172" s="3" t="s">
        <v>872</v>
      </c>
      <c r="D172" s="3" t="s">
        <v>869</v>
      </c>
      <c r="E172" s="4">
        <v>5</v>
      </c>
      <c r="F172" s="5">
        <v>1076.1500000000001</v>
      </c>
      <c r="G172" s="11">
        <f t="shared" ref="G172:G178" si="27">F172*0.12</f>
        <v>129.13800000000001</v>
      </c>
      <c r="H172" s="10">
        <f t="shared" ref="H172:H178" si="28">F172*0.18</f>
        <v>193.70700000000002</v>
      </c>
      <c r="I172" s="10">
        <f t="shared" ref="I172:I178" si="29">F172+(F172*0.12)+(F172*0.18)</f>
        <v>1398.9950000000001</v>
      </c>
      <c r="J172" s="10">
        <f t="shared" si="20"/>
        <v>1538.8945000000003</v>
      </c>
      <c r="K172" s="6"/>
      <c r="L172" s="3" t="s">
        <v>516</v>
      </c>
      <c r="M172" s="6" t="s">
        <v>870</v>
      </c>
      <c r="N172" s="7" t="s">
        <v>523</v>
      </c>
      <c r="O172" s="7" t="s">
        <v>399</v>
      </c>
    </row>
    <row r="173" spans="1:15" ht="150" x14ac:dyDescent="0.2">
      <c r="A173" s="2" t="s">
        <v>128</v>
      </c>
      <c r="B173" s="3" t="s">
        <v>128</v>
      </c>
      <c r="C173" s="3" t="s">
        <v>868</v>
      </c>
      <c r="D173" s="3" t="s">
        <v>869</v>
      </c>
      <c r="E173" s="4">
        <v>10</v>
      </c>
      <c r="F173" s="5">
        <v>2152.3000000000002</v>
      </c>
      <c r="G173" s="11">
        <f t="shared" si="27"/>
        <v>258.27600000000001</v>
      </c>
      <c r="H173" s="10">
        <f t="shared" si="28"/>
        <v>387.41400000000004</v>
      </c>
      <c r="I173" s="10">
        <f t="shared" si="29"/>
        <v>2797.9900000000002</v>
      </c>
      <c r="J173" s="10">
        <f t="shared" si="20"/>
        <v>3077.7890000000007</v>
      </c>
      <c r="K173" s="6"/>
      <c r="L173" s="3" t="s">
        <v>516</v>
      </c>
      <c r="M173" s="6" t="s">
        <v>870</v>
      </c>
      <c r="N173" s="7" t="s">
        <v>522</v>
      </c>
      <c r="O173" s="7" t="s">
        <v>399</v>
      </c>
    </row>
    <row r="174" spans="1:15" ht="90" x14ac:dyDescent="0.2">
      <c r="A174" s="2" t="s">
        <v>121</v>
      </c>
      <c r="B174" s="3" t="s">
        <v>637</v>
      </c>
      <c r="C174" s="3" t="s">
        <v>642</v>
      </c>
      <c r="D174" s="3" t="s">
        <v>471</v>
      </c>
      <c r="E174" s="4">
        <v>1</v>
      </c>
      <c r="F174" s="5">
        <v>863.01</v>
      </c>
      <c r="G174" s="11">
        <f t="shared" si="27"/>
        <v>103.5612</v>
      </c>
      <c r="H174" s="10">
        <f t="shared" si="28"/>
        <v>155.34180000000001</v>
      </c>
      <c r="I174" s="10">
        <f t="shared" si="29"/>
        <v>1121.913</v>
      </c>
      <c r="J174" s="10">
        <f t="shared" si="20"/>
        <v>1234.1043000000002</v>
      </c>
      <c r="K174" s="6"/>
      <c r="L174" s="3" t="s">
        <v>639</v>
      </c>
      <c r="M174" s="6" t="s">
        <v>640</v>
      </c>
      <c r="N174" s="7" t="s">
        <v>643</v>
      </c>
      <c r="O174" s="7" t="s">
        <v>352</v>
      </c>
    </row>
    <row r="175" spans="1:15" ht="90" x14ac:dyDescent="0.2">
      <c r="A175" s="2" t="s">
        <v>121</v>
      </c>
      <c r="B175" s="3" t="s">
        <v>637</v>
      </c>
      <c r="C175" s="3" t="s">
        <v>644</v>
      </c>
      <c r="D175" s="3" t="s">
        <v>471</v>
      </c>
      <c r="E175" s="4">
        <v>1</v>
      </c>
      <c r="F175" s="5">
        <v>1727.16</v>
      </c>
      <c r="G175" s="11">
        <f t="shared" si="27"/>
        <v>207.25919999999999</v>
      </c>
      <c r="H175" s="10">
        <f t="shared" si="28"/>
        <v>310.8888</v>
      </c>
      <c r="I175" s="10">
        <f t="shared" si="29"/>
        <v>2245.308</v>
      </c>
      <c r="J175" s="10">
        <f t="shared" si="20"/>
        <v>2469.8388</v>
      </c>
      <c r="K175" s="6"/>
      <c r="L175" s="3" t="s">
        <v>639</v>
      </c>
      <c r="M175" s="6" t="s">
        <v>640</v>
      </c>
      <c r="N175" s="7" t="s">
        <v>645</v>
      </c>
      <c r="O175" s="7" t="s">
        <v>352</v>
      </c>
    </row>
    <row r="176" spans="1:15" ht="90" x14ac:dyDescent="0.2">
      <c r="A176" s="2" t="s">
        <v>121</v>
      </c>
      <c r="B176" s="3" t="s">
        <v>637</v>
      </c>
      <c r="C176" s="3" t="s">
        <v>638</v>
      </c>
      <c r="D176" s="3" t="s">
        <v>471</v>
      </c>
      <c r="E176" s="4">
        <v>1</v>
      </c>
      <c r="F176" s="5">
        <v>2706.01</v>
      </c>
      <c r="G176" s="11">
        <f t="shared" si="27"/>
        <v>324.72120000000001</v>
      </c>
      <c r="H176" s="10">
        <f t="shared" si="28"/>
        <v>487.08180000000004</v>
      </c>
      <c r="I176" s="10">
        <f t="shared" si="29"/>
        <v>3517.8130000000001</v>
      </c>
      <c r="J176" s="10">
        <f t="shared" si="20"/>
        <v>3869.5943000000002</v>
      </c>
      <c r="K176" s="6"/>
      <c r="L176" s="3" t="s">
        <v>639</v>
      </c>
      <c r="M176" s="6" t="s">
        <v>640</v>
      </c>
      <c r="N176" s="7" t="s">
        <v>641</v>
      </c>
      <c r="O176" s="7" t="s">
        <v>352</v>
      </c>
    </row>
    <row r="177" spans="1:15" ht="120" x14ac:dyDescent="0.2">
      <c r="A177" s="2" t="s">
        <v>14</v>
      </c>
      <c r="B177" s="3" t="s">
        <v>697</v>
      </c>
      <c r="C177" s="3" t="s">
        <v>698</v>
      </c>
      <c r="D177" s="3" t="s">
        <v>699</v>
      </c>
      <c r="E177" s="4">
        <v>1</v>
      </c>
      <c r="F177" s="5">
        <v>512</v>
      </c>
      <c r="G177" s="11">
        <f t="shared" si="27"/>
        <v>61.44</v>
      </c>
      <c r="H177" s="10">
        <f t="shared" si="28"/>
        <v>92.16</v>
      </c>
      <c r="I177" s="10">
        <f t="shared" si="29"/>
        <v>665.6</v>
      </c>
      <c r="J177" s="10">
        <f t="shared" si="20"/>
        <v>732.16000000000008</v>
      </c>
      <c r="K177" s="6"/>
      <c r="L177" s="3" t="s">
        <v>700</v>
      </c>
      <c r="M177" s="6" t="s">
        <v>701</v>
      </c>
      <c r="N177" s="7" t="s">
        <v>702</v>
      </c>
      <c r="O177" s="7" t="s">
        <v>400</v>
      </c>
    </row>
    <row r="178" spans="1:15" ht="120" x14ac:dyDescent="0.2">
      <c r="A178" s="2" t="s">
        <v>14</v>
      </c>
      <c r="B178" s="3" t="s">
        <v>697</v>
      </c>
      <c r="C178" s="3" t="s">
        <v>703</v>
      </c>
      <c r="D178" s="3" t="s">
        <v>699</v>
      </c>
      <c r="E178" s="4">
        <v>1</v>
      </c>
      <c r="F178" s="5">
        <v>1024</v>
      </c>
      <c r="G178" s="11">
        <f t="shared" si="27"/>
        <v>122.88</v>
      </c>
      <c r="H178" s="10">
        <f t="shared" si="28"/>
        <v>184.32</v>
      </c>
      <c r="I178" s="10">
        <f t="shared" si="29"/>
        <v>1331.2</v>
      </c>
      <c r="J178" s="10">
        <f t="shared" si="20"/>
        <v>1464.3200000000002</v>
      </c>
      <c r="K178" s="6"/>
      <c r="L178" s="3" t="s">
        <v>700</v>
      </c>
      <c r="M178" s="6" t="s">
        <v>701</v>
      </c>
      <c r="N178" s="7" t="s">
        <v>704</v>
      </c>
      <c r="O178" s="7" t="s">
        <v>400</v>
      </c>
    </row>
    <row r="179" spans="1:15" ht="90" x14ac:dyDescent="0.2">
      <c r="A179" s="2" t="s">
        <v>132</v>
      </c>
      <c r="B179" s="3" t="s">
        <v>132</v>
      </c>
      <c r="C179" s="3" t="s">
        <v>486</v>
      </c>
      <c r="D179" s="3" t="s">
        <v>873</v>
      </c>
      <c r="E179" s="4">
        <v>10</v>
      </c>
      <c r="F179" s="5">
        <v>5.25</v>
      </c>
      <c r="G179" s="9">
        <f>F179*0.18</f>
        <v>0.94499999999999995</v>
      </c>
      <c r="H179" s="10">
        <f>F179*0.31</f>
        <v>1.6274999999999999</v>
      </c>
      <c r="I179" s="10">
        <f>F179+(F179*0.18)+(F179*0.31)</f>
        <v>7.8224999999999998</v>
      </c>
      <c r="J179" s="10">
        <f t="shared" si="20"/>
        <v>8.604750000000001</v>
      </c>
      <c r="K179" s="6"/>
      <c r="L179" s="3" t="s">
        <v>207</v>
      </c>
      <c r="M179" s="6" t="s">
        <v>874</v>
      </c>
      <c r="N179" s="7" t="s">
        <v>208</v>
      </c>
      <c r="O179" s="7" t="s">
        <v>357</v>
      </c>
    </row>
    <row r="180" spans="1:15" ht="90" x14ac:dyDescent="0.2">
      <c r="A180" s="2" t="s">
        <v>132</v>
      </c>
      <c r="B180" s="3" t="s">
        <v>132</v>
      </c>
      <c r="C180" s="3" t="s">
        <v>550</v>
      </c>
      <c r="D180" s="3" t="s">
        <v>873</v>
      </c>
      <c r="E180" s="4">
        <v>10</v>
      </c>
      <c r="F180" s="5">
        <v>5.25</v>
      </c>
      <c r="G180" s="9">
        <f>F180*0.18</f>
        <v>0.94499999999999995</v>
      </c>
      <c r="H180" s="10">
        <f>F180*0.31</f>
        <v>1.6274999999999999</v>
      </c>
      <c r="I180" s="10">
        <f>F180+(F180*0.18)+(F180*0.31)</f>
        <v>7.8224999999999998</v>
      </c>
      <c r="J180" s="10">
        <f t="shared" si="20"/>
        <v>8.604750000000001</v>
      </c>
      <c r="K180" s="6"/>
      <c r="L180" s="3" t="s">
        <v>207</v>
      </c>
      <c r="M180" s="6" t="s">
        <v>874</v>
      </c>
      <c r="N180" s="7" t="s">
        <v>261</v>
      </c>
      <c r="O180" s="7" t="s">
        <v>357</v>
      </c>
    </row>
    <row r="181" spans="1:15" ht="90" x14ac:dyDescent="0.2">
      <c r="A181" s="2" t="s">
        <v>38</v>
      </c>
      <c r="B181" s="3" t="s">
        <v>39</v>
      </c>
      <c r="C181" s="3" t="s">
        <v>929</v>
      </c>
      <c r="D181" s="3" t="s">
        <v>873</v>
      </c>
      <c r="E181" s="4">
        <v>5</v>
      </c>
      <c r="F181" s="5">
        <v>40.909999999999997</v>
      </c>
      <c r="G181" s="9">
        <f>F181*0.18</f>
        <v>7.3637999999999995</v>
      </c>
      <c r="H181" s="10">
        <f>F181*0.31</f>
        <v>12.682099999999998</v>
      </c>
      <c r="I181" s="10">
        <f>F181+(F181*0.18)+(F181*0.31)</f>
        <v>60.955899999999993</v>
      </c>
      <c r="J181" s="10">
        <f t="shared" si="20"/>
        <v>67.051490000000001</v>
      </c>
      <c r="K181" s="6"/>
      <c r="L181" s="3" t="s">
        <v>209</v>
      </c>
      <c r="M181" s="6" t="s">
        <v>874</v>
      </c>
      <c r="N181" s="7" t="s">
        <v>239</v>
      </c>
      <c r="O181" s="7" t="s">
        <v>420</v>
      </c>
    </row>
    <row r="182" spans="1:15" ht="90" x14ac:dyDescent="0.2">
      <c r="A182" s="2" t="s">
        <v>38</v>
      </c>
      <c r="B182" s="3" t="s">
        <v>39</v>
      </c>
      <c r="C182" s="3" t="s">
        <v>932</v>
      </c>
      <c r="D182" s="3" t="s">
        <v>873</v>
      </c>
      <c r="E182" s="4">
        <v>5</v>
      </c>
      <c r="F182" s="5">
        <v>45</v>
      </c>
      <c r="G182" s="9">
        <f>F182*0.18</f>
        <v>8.1</v>
      </c>
      <c r="H182" s="10">
        <f>F182*0.31</f>
        <v>13.95</v>
      </c>
      <c r="I182" s="10">
        <f>F182+(F182*0.18)+(F182*0.31)</f>
        <v>67.05</v>
      </c>
      <c r="J182" s="10">
        <f t="shared" si="20"/>
        <v>73.75500000000001</v>
      </c>
      <c r="K182" s="6"/>
      <c r="L182" s="3" t="s">
        <v>209</v>
      </c>
      <c r="M182" s="6" t="s">
        <v>874</v>
      </c>
      <c r="N182" s="7" t="s">
        <v>238</v>
      </c>
      <c r="O182" s="7" t="s">
        <v>420</v>
      </c>
    </row>
    <row r="183" spans="1:15" ht="90" x14ac:dyDescent="0.2">
      <c r="A183" s="2" t="s">
        <v>38</v>
      </c>
      <c r="B183" s="3" t="s">
        <v>39</v>
      </c>
      <c r="C183" s="3" t="s">
        <v>933</v>
      </c>
      <c r="D183" s="3" t="s">
        <v>873</v>
      </c>
      <c r="E183" s="4">
        <v>5</v>
      </c>
      <c r="F183" s="5">
        <v>49.1</v>
      </c>
      <c r="G183" s="9">
        <f>F183*0.18</f>
        <v>8.8379999999999992</v>
      </c>
      <c r="H183" s="10">
        <f>F183*0.31</f>
        <v>15.221</v>
      </c>
      <c r="I183" s="10">
        <f>F183+(F183*0.18)+(F183*0.31)</f>
        <v>73.159000000000006</v>
      </c>
      <c r="J183" s="10">
        <f t="shared" si="20"/>
        <v>80.474900000000019</v>
      </c>
      <c r="K183" s="6"/>
      <c r="L183" s="3" t="s">
        <v>209</v>
      </c>
      <c r="M183" s="6" t="s">
        <v>874</v>
      </c>
      <c r="N183" s="7" t="s">
        <v>240</v>
      </c>
      <c r="O183" s="7" t="s">
        <v>420</v>
      </c>
    </row>
    <row r="184" spans="1:15" ht="90" x14ac:dyDescent="0.2">
      <c r="A184" s="2" t="s">
        <v>38</v>
      </c>
      <c r="B184" s="3" t="s">
        <v>39</v>
      </c>
      <c r="C184" s="3" t="s">
        <v>930</v>
      </c>
      <c r="D184" s="3" t="s">
        <v>873</v>
      </c>
      <c r="E184" s="4">
        <v>10</v>
      </c>
      <c r="F184" s="5">
        <v>77.73</v>
      </c>
      <c r="G184" s="11">
        <f>F184*0.15</f>
        <v>11.6595</v>
      </c>
      <c r="H184" s="10">
        <f>F184*0.25</f>
        <v>19.432500000000001</v>
      </c>
      <c r="I184" s="10">
        <f>F184+(F184*0.15)+(F184*0.25)</f>
        <v>108.822</v>
      </c>
      <c r="J184" s="10">
        <f t="shared" si="20"/>
        <v>119.70420000000001</v>
      </c>
      <c r="K184" s="6"/>
      <c r="L184" s="3" t="s">
        <v>209</v>
      </c>
      <c r="M184" s="6" t="s">
        <v>874</v>
      </c>
      <c r="N184" s="7" t="s">
        <v>237</v>
      </c>
      <c r="O184" s="7" t="s">
        <v>420</v>
      </c>
    </row>
    <row r="185" spans="1:15" ht="90" x14ac:dyDescent="0.2">
      <c r="A185" s="2" t="s">
        <v>38</v>
      </c>
      <c r="B185" s="3" t="s">
        <v>39</v>
      </c>
      <c r="C185" s="3" t="s">
        <v>931</v>
      </c>
      <c r="D185" s="3" t="s">
        <v>873</v>
      </c>
      <c r="E185" s="4">
        <v>10</v>
      </c>
      <c r="F185" s="5">
        <v>81.819999999999993</v>
      </c>
      <c r="G185" s="11">
        <f>F185*0.15</f>
        <v>12.272999999999998</v>
      </c>
      <c r="H185" s="10">
        <f>F185*0.25</f>
        <v>20.454999999999998</v>
      </c>
      <c r="I185" s="10">
        <f>F185+(F185*0.15)+(F185*0.25)</f>
        <v>114.54799999999999</v>
      </c>
      <c r="J185" s="10">
        <f t="shared" si="20"/>
        <v>126.00279999999999</v>
      </c>
      <c r="K185" s="6"/>
      <c r="L185" s="3" t="s">
        <v>209</v>
      </c>
      <c r="M185" s="6" t="s">
        <v>874</v>
      </c>
      <c r="N185" s="7" t="s">
        <v>235</v>
      </c>
      <c r="O185" s="7" t="s">
        <v>420</v>
      </c>
    </row>
    <row r="186" spans="1:15" ht="90" x14ac:dyDescent="0.2">
      <c r="A186" s="2" t="s">
        <v>38</v>
      </c>
      <c r="B186" s="3" t="s">
        <v>39</v>
      </c>
      <c r="C186" s="3" t="s">
        <v>934</v>
      </c>
      <c r="D186" s="3" t="s">
        <v>873</v>
      </c>
      <c r="E186" s="4">
        <v>10</v>
      </c>
      <c r="F186" s="5">
        <v>81.819999999999993</v>
      </c>
      <c r="G186" s="11">
        <f>F186*0.15</f>
        <v>12.272999999999998</v>
      </c>
      <c r="H186" s="10">
        <f>F186*0.25</f>
        <v>20.454999999999998</v>
      </c>
      <c r="I186" s="10">
        <f>F186+(F186*0.15)+(F186*0.25)</f>
        <v>114.54799999999999</v>
      </c>
      <c r="J186" s="10">
        <f t="shared" si="20"/>
        <v>126.00279999999999</v>
      </c>
      <c r="K186" s="6"/>
      <c r="L186" s="3" t="s">
        <v>209</v>
      </c>
      <c r="M186" s="6" t="s">
        <v>874</v>
      </c>
      <c r="N186" s="7" t="s">
        <v>236</v>
      </c>
      <c r="O186" s="7" t="s">
        <v>420</v>
      </c>
    </row>
    <row r="187" spans="1:15" ht="90" x14ac:dyDescent="0.2">
      <c r="A187" s="2" t="s">
        <v>133</v>
      </c>
      <c r="B187" s="3" t="s">
        <v>133</v>
      </c>
      <c r="C187" s="3" t="s">
        <v>893</v>
      </c>
      <c r="D187" s="3" t="s">
        <v>873</v>
      </c>
      <c r="E187" s="4">
        <v>1</v>
      </c>
      <c r="F187" s="5">
        <v>32.729999999999997</v>
      </c>
      <c r="G187" s="9">
        <f>F187*0.18</f>
        <v>5.8913999999999991</v>
      </c>
      <c r="H187" s="10">
        <f>F187*0.31</f>
        <v>10.146299999999998</v>
      </c>
      <c r="I187" s="10">
        <f>F187+(F187*0.18)+(F187*0.31)</f>
        <v>48.767699999999991</v>
      </c>
      <c r="J187" s="10">
        <f t="shared" si="20"/>
        <v>53.644469999999991</v>
      </c>
      <c r="K187" s="6"/>
      <c r="L187" s="3" t="s">
        <v>134</v>
      </c>
      <c r="M187" s="6" t="s">
        <v>874</v>
      </c>
      <c r="N187" s="7" t="s">
        <v>234</v>
      </c>
      <c r="O187" s="7" t="s">
        <v>473</v>
      </c>
    </row>
    <row r="188" spans="1:15" ht="90" x14ac:dyDescent="0.2">
      <c r="A188" s="2" t="s">
        <v>133</v>
      </c>
      <c r="B188" s="3" t="s">
        <v>133</v>
      </c>
      <c r="C188" s="3" t="s">
        <v>892</v>
      </c>
      <c r="D188" s="3" t="s">
        <v>873</v>
      </c>
      <c r="E188" s="4">
        <v>5</v>
      </c>
      <c r="F188" s="5">
        <v>44.18</v>
      </c>
      <c r="G188" s="9">
        <f>F188*0.18</f>
        <v>7.9523999999999999</v>
      </c>
      <c r="H188" s="10">
        <f>F188*0.31</f>
        <v>13.6958</v>
      </c>
      <c r="I188" s="10">
        <f>F188+(F188*0.18)+(F188*0.31)</f>
        <v>65.828199999999995</v>
      </c>
      <c r="J188" s="10">
        <f t="shared" si="20"/>
        <v>72.411020000000008</v>
      </c>
      <c r="K188" s="6"/>
      <c r="L188" s="3" t="s">
        <v>134</v>
      </c>
      <c r="M188" s="6" t="s">
        <v>874</v>
      </c>
      <c r="N188" s="7" t="s">
        <v>233</v>
      </c>
      <c r="O188" s="7" t="s">
        <v>473</v>
      </c>
    </row>
    <row r="189" spans="1:15" ht="90" x14ac:dyDescent="0.2">
      <c r="A189" s="2" t="s">
        <v>133</v>
      </c>
      <c r="B189" s="3" t="s">
        <v>133</v>
      </c>
      <c r="C189" s="3" t="s">
        <v>894</v>
      </c>
      <c r="D189" s="3" t="s">
        <v>873</v>
      </c>
      <c r="E189" s="4">
        <v>10</v>
      </c>
      <c r="F189" s="5">
        <v>83.95</v>
      </c>
      <c r="G189" s="11">
        <f>F189*0.15</f>
        <v>12.592499999999999</v>
      </c>
      <c r="H189" s="10">
        <f>F189*0.25</f>
        <v>20.987500000000001</v>
      </c>
      <c r="I189" s="10">
        <f>F189+(F189*0.15)+(F189*0.25)</f>
        <v>117.53</v>
      </c>
      <c r="J189" s="10">
        <f t="shared" si="20"/>
        <v>129.28300000000002</v>
      </c>
      <c r="K189" s="6"/>
      <c r="L189" s="3" t="s">
        <v>134</v>
      </c>
      <c r="M189" s="6" t="s">
        <v>874</v>
      </c>
      <c r="N189" s="7" t="s">
        <v>232</v>
      </c>
      <c r="O189" s="7" t="s">
        <v>473</v>
      </c>
    </row>
    <row r="190" spans="1:15" ht="90" x14ac:dyDescent="0.2">
      <c r="A190" s="2" t="s">
        <v>135</v>
      </c>
      <c r="B190" s="3" t="s">
        <v>221</v>
      </c>
      <c r="C190" s="3" t="s">
        <v>519</v>
      </c>
      <c r="D190" s="3" t="s">
        <v>873</v>
      </c>
      <c r="E190" s="4">
        <v>10</v>
      </c>
      <c r="F190" s="5">
        <v>69.84</v>
      </c>
      <c r="G190" s="11">
        <f>F190*0.15</f>
        <v>10.476000000000001</v>
      </c>
      <c r="H190" s="10">
        <f>F190*0.25</f>
        <v>17.46</v>
      </c>
      <c r="I190" s="10">
        <f>F190+(F190*0.15)+(F190*0.25)</f>
        <v>97.77600000000001</v>
      </c>
      <c r="J190" s="10">
        <f t="shared" si="20"/>
        <v>107.55360000000002</v>
      </c>
      <c r="K190" s="6"/>
      <c r="L190" s="3" t="s">
        <v>222</v>
      </c>
      <c r="M190" s="6" t="s">
        <v>874</v>
      </c>
      <c r="N190" s="7" t="s">
        <v>223</v>
      </c>
      <c r="O190" s="7" t="s">
        <v>402</v>
      </c>
    </row>
    <row r="191" spans="1:15" ht="90" x14ac:dyDescent="0.2">
      <c r="A191" s="2" t="s">
        <v>135</v>
      </c>
      <c r="B191" s="3" t="s">
        <v>221</v>
      </c>
      <c r="C191" s="3" t="s">
        <v>875</v>
      </c>
      <c r="D191" s="3" t="s">
        <v>873</v>
      </c>
      <c r="E191" s="4">
        <v>100</v>
      </c>
      <c r="F191" s="5">
        <v>698.4</v>
      </c>
      <c r="G191" s="11">
        <f>F191*0.12</f>
        <v>83.807999999999993</v>
      </c>
      <c r="H191" s="10">
        <f>F191*0.18</f>
        <v>125.71199999999999</v>
      </c>
      <c r="I191" s="10">
        <f>F191+(F191*0.12)+(F191*0.18)</f>
        <v>907.92</v>
      </c>
      <c r="J191" s="10">
        <f t="shared" si="20"/>
        <v>998.71199999999999</v>
      </c>
      <c r="K191" s="6"/>
      <c r="L191" s="3" t="s">
        <v>222</v>
      </c>
      <c r="M191" s="6" t="s">
        <v>874</v>
      </c>
      <c r="N191" s="7" t="s">
        <v>342</v>
      </c>
      <c r="O191" s="7" t="s">
        <v>402</v>
      </c>
    </row>
    <row r="192" spans="1:15" ht="60" x14ac:dyDescent="0.2">
      <c r="A192" s="2" t="s">
        <v>135</v>
      </c>
      <c r="B192" s="3" t="s">
        <v>136</v>
      </c>
      <c r="C192" s="3" t="s">
        <v>941</v>
      </c>
      <c r="D192" s="3" t="s">
        <v>554</v>
      </c>
      <c r="E192" s="4">
        <v>60</v>
      </c>
      <c r="F192" s="5">
        <v>54.92</v>
      </c>
      <c r="G192" s="11">
        <f>F192*0.15</f>
        <v>8.2379999999999995</v>
      </c>
      <c r="H192" s="10">
        <f>F192*0.25</f>
        <v>13.73</v>
      </c>
      <c r="I192" s="10">
        <f>F192+(F192*0.15)+(F192*0.25)</f>
        <v>76.888000000000005</v>
      </c>
      <c r="J192" s="10">
        <f t="shared" si="20"/>
        <v>84.576800000000006</v>
      </c>
      <c r="K192" s="6"/>
      <c r="L192" s="3" t="s">
        <v>137</v>
      </c>
      <c r="M192" s="6" t="s">
        <v>942</v>
      </c>
      <c r="N192" s="7" t="s">
        <v>138</v>
      </c>
      <c r="O192" s="7" t="s">
        <v>402</v>
      </c>
    </row>
    <row r="193" spans="1:15" ht="225" x14ac:dyDescent="0.2">
      <c r="A193" s="2" t="s">
        <v>376</v>
      </c>
      <c r="B193" s="3" t="s">
        <v>377</v>
      </c>
      <c r="C193" s="3" t="s">
        <v>0</v>
      </c>
      <c r="D193" s="3" t="s">
        <v>860</v>
      </c>
      <c r="E193" s="4">
        <v>1</v>
      </c>
      <c r="F193" s="5">
        <v>27694.240000000002</v>
      </c>
      <c r="G193" s="11">
        <f>F193*0.12</f>
        <v>3323.3088000000002</v>
      </c>
      <c r="H193" s="10">
        <f>F193*0.18</f>
        <v>4984.9632000000001</v>
      </c>
      <c r="I193" s="10">
        <f>F193+(F193*0.12)+(F193*0.18)</f>
        <v>36002.512000000002</v>
      </c>
      <c r="J193" s="10">
        <f t="shared" si="20"/>
        <v>39602.763200000009</v>
      </c>
      <c r="K193" s="6"/>
      <c r="L193" s="3" t="s">
        <v>378</v>
      </c>
      <c r="M193" s="6" t="s">
        <v>861</v>
      </c>
      <c r="N193" s="7" t="s">
        <v>509</v>
      </c>
      <c r="O193" s="7" t="s">
        <v>379</v>
      </c>
    </row>
    <row r="194" spans="1:15" ht="120" x14ac:dyDescent="0.2">
      <c r="A194" s="2" t="s">
        <v>185</v>
      </c>
      <c r="B194" s="3" t="s">
        <v>347</v>
      </c>
      <c r="C194" s="3" t="s">
        <v>411</v>
      </c>
      <c r="D194" s="3" t="s">
        <v>854</v>
      </c>
      <c r="E194" s="4">
        <v>1</v>
      </c>
      <c r="F194" s="5">
        <v>312.89999999999998</v>
      </c>
      <c r="G194" s="11">
        <f>F194*0.15</f>
        <v>46.934999999999995</v>
      </c>
      <c r="H194" s="10">
        <f>F194*0.25</f>
        <v>78.224999999999994</v>
      </c>
      <c r="I194" s="10">
        <f>F194+(F194*0.15)+(F194*0.25)</f>
        <v>438.05999999999995</v>
      </c>
      <c r="J194" s="10">
        <f t="shared" si="20"/>
        <v>481.86599999999999</v>
      </c>
      <c r="K194" s="6"/>
      <c r="L194" s="3" t="s">
        <v>348</v>
      </c>
      <c r="M194" s="6" t="s">
        <v>855</v>
      </c>
      <c r="N194" s="7" t="s">
        <v>412</v>
      </c>
      <c r="O194" s="7" t="s">
        <v>343</v>
      </c>
    </row>
    <row r="195" spans="1:15" ht="90" x14ac:dyDescent="0.2">
      <c r="A195" s="2" t="s">
        <v>185</v>
      </c>
      <c r="B195" s="3" t="s">
        <v>347</v>
      </c>
      <c r="C195" s="3" t="s">
        <v>859</v>
      </c>
      <c r="D195" s="3" t="s">
        <v>857</v>
      </c>
      <c r="E195" s="4">
        <v>5</v>
      </c>
      <c r="F195" s="5">
        <v>521.5</v>
      </c>
      <c r="G195" s="11">
        <f>F195*0.12</f>
        <v>62.58</v>
      </c>
      <c r="H195" s="10">
        <f>F195*0.18</f>
        <v>93.86999999999999</v>
      </c>
      <c r="I195" s="10">
        <f>F195+(F195*0.12)+(F195*0.18)</f>
        <v>677.95</v>
      </c>
      <c r="J195" s="10">
        <f t="shared" si="20"/>
        <v>745.74500000000012</v>
      </c>
      <c r="K195" s="6"/>
      <c r="L195" s="3" t="s">
        <v>348</v>
      </c>
      <c r="M195" s="6" t="s">
        <v>858</v>
      </c>
      <c r="N195" s="7" t="s">
        <v>350</v>
      </c>
      <c r="O195" s="7" t="s">
        <v>343</v>
      </c>
    </row>
    <row r="196" spans="1:15" ht="90" x14ac:dyDescent="0.2">
      <c r="A196" s="2" t="s">
        <v>185</v>
      </c>
      <c r="B196" s="3" t="s">
        <v>347</v>
      </c>
      <c r="C196" s="3" t="s">
        <v>856</v>
      </c>
      <c r="D196" s="3" t="s">
        <v>857</v>
      </c>
      <c r="E196" s="4">
        <v>10</v>
      </c>
      <c r="F196" s="5">
        <v>1043</v>
      </c>
      <c r="G196" s="11">
        <f>F196*0.12</f>
        <v>125.16</v>
      </c>
      <c r="H196" s="10">
        <f>F196*0.18</f>
        <v>187.73999999999998</v>
      </c>
      <c r="I196" s="10">
        <f>F196+(F196*0.12)+(F196*0.18)</f>
        <v>1355.9</v>
      </c>
      <c r="J196" s="10">
        <f t="shared" ref="J196:J259" si="30">I196*1.1</f>
        <v>1491.4900000000002</v>
      </c>
      <c r="K196" s="6"/>
      <c r="L196" s="3" t="s">
        <v>348</v>
      </c>
      <c r="M196" s="6" t="s">
        <v>858</v>
      </c>
      <c r="N196" s="7" t="s">
        <v>349</v>
      </c>
      <c r="O196" s="7" t="s">
        <v>343</v>
      </c>
    </row>
    <row r="197" spans="1:15" ht="165" x14ac:dyDescent="0.2">
      <c r="A197" s="2" t="s">
        <v>322</v>
      </c>
      <c r="B197" s="3" t="s">
        <v>323</v>
      </c>
      <c r="C197" s="3" t="s">
        <v>474</v>
      </c>
      <c r="D197" s="3" t="s">
        <v>566</v>
      </c>
      <c r="E197" s="4">
        <v>1</v>
      </c>
      <c r="F197" s="5">
        <v>106963.8</v>
      </c>
      <c r="G197" s="11">
        <f>F197*0.12</f>
        <v>12835.655999999999</v>
      </c>
      <c r="H197" s="10">
        <f>F197*0.18</f>
        <v>19253.484</v>
      </c>
      <c r="I197" s="10">
        <f>F197+(F197*0.12)+(F197*0.18)</f>
        <v>139052.94</v>
      </c>
      <c r="J197" s="10">
        <f t="shared" si="30"/>
        <v>152958.23400000003</v>
      </c>
      <c r="K197" s="6"/>
      <c r="L197" s="3" t="s">
        <v>324</v>
      </c>
      <c r="M197" s="6" t="s">
        <v>571</v>
      </c>
      <c r="N197" s="7" t="s">
        <v>572</v>
      </c>
      <c r="O197" s="7" t="s">
        <v>475</v>
      </c>
    </row>
    <row r="198" spans="1:15" ht="165" x14ac:dyDescent="0.2">
      <c r="A198" s="2" t="s">
        <v>322</v>
      </c>
      <c r="B198" s="3" t="s">
        <v>323</v>
      </c>
      <c r="C198" s="3" t="s">
        <v>573</v>
      </c>
      <c r="D198" s="3" t="s">
        <v>574</v>
      </c>
      <c r="E198" s="4">
        <v>1</v>
      </c>
      <c r="F198" s="5">
        <v>106963.8</v>
      </c>
      <c r="G198" s="11">
        <f>F198*0.12</f>
        <v>12835.655999999999</v>
      </c>
      <c r="H198" s="10">
        <f>F198*0.18</f>
        <v>19253.484</v>
      </c>
      <c r="I198" s="10">
        <f>F198+(F198*0.12)+(F198*0.18)</f>
        <v>139052.94</v>
      </c>
      <c r="J198" s="10">
        <f t="shared" si="30"/>
        <v>152958.23400000003</v>
      </c>
      <c r="K198" s="6"/>
      <c r="L198" s="3" t="s">
        <v>324</v>
      </c>
      <c r="M198" s="6" t="s">
        <v>575</v>
      </c>
      <c r="N198" s="7" t="s">
        <v>572</v>
      </c>
      <c r="O198" s="7" t="s">
        <v>475</v>
      </c>
    </row>
    <row r="199" spans="1:15" ht="60" x14ac:dyDescent="0.2">
      <c r="A199" s="2" t="s">
        <v>151</v>
      </c>
      <c r="B199" s="3" t="s">
        <v>152</v>
      </c>
      <c r="C199" s="3" t="s">
        <v>826</v>
      </c>
      <c r="D199" s="3" t="s">
        <v>823</v>
      </c>
      <c r="E199" s="4">
        <v>20</v>
      </c>
      <c r="F199" s="5">
        <v>130.29</v>
      </c>
      <c r="G199" s="11">
        <f>F199*0.15</f>
        <v>19.543499999999998</v>
      </c>
      <c r="H199" s="10">
        <f>F199*0.25</f>
        <v>32.572499999999998</v>
      </c>
      <c r="I199" s="10">
        <f>F199+(F199*0.15)+(F199*0.25)</f>
        <v>182.40599999999998</v>
      </c>
      <c r="J199" s="10">
        <f t="shared" si="30"/>
        <v>200.64659999999998</v>
      </c>
      <c r="K199" s="6"/>
      <c r="L199" s="3" t="s">
        <v>153</v>
      </c>
      <c r="M199" s="6" t="s">
        <v>824</v>
      </c>
      <c r="N199" s="7" t="s">
        <v>154</v>
      </c>
      <c r="O199" s="7"/>
    </row>
    <row r="200" spans="1:15" ht="90" x14ac:dyDescent="0.2">
      <c r="A200" s="2" t="s">
        <v>151</v>
      </c>
      <c r="B200" s="3" t="s">
        <v>152</v>
      </c>
      <c r="C200" s="3" t="s">
        <v>827</v>
      </c>
      <c r="D200" s="3" t="s">
        <v>828</v>
      </c>
      <c r="E200" s="4">
        <v>20</v>
      </c>
      <c r="F200" s="5">
        <v>130.29</v>
      </c>
      <c r="G200" s="11">
        <f>F200*0.15</f>
        <v>19.543499999999998</v>
      </c>
      <c r="H200" s="10">
        <f>F200*0.25</f>
        <v>32.572499999999998</v>
      </c>
      <c r="I200" s="10">
        <f>F200+(F200*0.15)+(F200*0.25)</f>
        <v>182.40599999999998</v>
      </c>
      <c r="J200" s="10">
        <f t="shared" si="30"/>
        <v>200.64659999999998</v>
      </c>
      <c r="K200" s="6"/>
      <c r="L200" s="3" t="s">
        <v>153</v>
      </c>
      <c r="M200" s="6" t="s">
        <v>829</v>
      </c>
      <c r="N200" s="7" t="s">
        <v>154</v>
      </c>
      <c r="O200" s="7"/>
    </row>
    <row r="201" spans="1:15" ht="60" x14ac:dyDescent="0.2">
      <c r="A201" s="2" t="s">
        <v>151</v>
      </c>
      <c r="B201" s="3" t="s">
        <v>152</v>
      </c>
      <c r="C201" s="3" t="s">
        <v>825</v>
      </c>
      <c r="D201" s="3" t="s">
        <v>823</v>
      </c>
      <c r="E201" s="4">
        <v>20</v>
      </c>
      <c r="F201" s="5">
        <v>267.24</v>
      </c>
      <c r="G201" s="11">
        <f>F201*0.15</f>
        <v>40.085999999999999</v>
      </c>
      <c r="H201" s="10">
        <f>F201*0.25</f>
        <v>66.81</v>
      </c>
      <c r="I201" s="10">
        <f>F201+(F201*0.15)+(F201*0.25)</f>
        <v>374.13600000000002</v>
      </c>
      <c r="J201" s="10">
        <f t="shared" si="30"/>
        <v>411.54960000000005</v>
      </c>
      <c r="K201" s="6"/>
      <c r="L201" s="3" t="s">
        <v>153</v>
      </c>
      <c r="M201" s="6" t="s">
        <v>824</v>
      </c>
      <c r="N201" s="7" t="s">
        <v>155</v>
      </c>
      <c r="O201" s="7"/>
    </row>
    <row r="202" spans="1:15" ht="60" x14ac:dyDescent="0.2">
      <c r="A202" s="2" t="s">
        <v>151</v>
      </c>
      <c r="B202" s="3" t="s">
        <v>152</v>
      </c>
      <c r="C202" s="3" t="s">
        <v>822</v>
      </c>
      <c r="D202" s="3" t="s">
        <v>823</v>
      </c>
      <c r="E202" s="4">
        <v>20</v>
      </c>
      <c r="F202" s="5">
        <v>521.15</v>
      </c>
      <c r="G202" s="11">
        <f>F202*0.12</f>
        <v>62.537999999999997</v>
      </c>
      <c r="H202" s="10">
        <f>F202*0.18</f>
        <v>93.806999999999988</v>
      </c>
      <c r="I202" s="10">
        <f>F202+(F202*0.12)+(F202*0.18)</f>
        <v>677.495</v>
      </c>
      <c r="J202" s="10">
        <f t="shared" si="30"/>
        <v>745.24450000000002</v>
      </c>
      <c r="K202" s="6"/>
      <c r="L202" s="3" t="s">
        <v>153</v>
      </c>
      <c r="M202" s="6" t="s">
        <v>824</v>
      </c>
      <c r="N202" s="7" t="s">
        <v>156</v>
      </c>
      <c r="O202" s="7"/>
    </row>
    <row r="203" spans="1:15" ht="60" x14ac:dyDescent="0.2">
      <c r="A203" s="2" t="s">
        <v>163</v>
      </c>
      <c r="B203" s="3" t="s">
        <v>759</v>
      </c>
      <c r="C203" s="3" t="s">
        <v>768</v>
      </c>
      <c r="D203" s="3" t="s">
        <v>556</v>
      </c>
      <c r="E203" s="4">
        <v>20</v>
      </c>
      <c r="F203" s="5">
        <v>14</v>
      </c>
      <c r="G203" s="9">
        <f>F203*0.18</f>
        <v>2.52</v>
      </c>
      <c r="H203" s="10">
        <f>F203*0.31</f>
        <v>4.34</v>
      </c>
      <c r="I203" s="10">
        <f>F203+(F203*0.18)+(F203*0.31)</f>
        <v>20.86</v>
      </c>
      <c r="J203" s="10">
        <f t="shared" si="30"/>
        <v>22.946000000000002</v>
      </c>
      <c r="K203" s="6"/>
      <c r="L203" s="3" t="s">
        <v>761</v>
      </c>
      <c r="M203" s="6" t="s">
        <v>762</v>
      </c>
      <c r="N203" s="7" t="s">
        <v>769</v>
      </c>
      <c r="O203" s="7" t="s">
        <v>394</v>
      </c>
    </row>
    <row r="204" spans="1:15" ht="60" x14ac:dyDescent="0.2">
      <c r="A204" s="2" t="s">
        <v>163</v>
      </c>
      <c r="B204" s="3" t="s">
        <v>759</v>
      </c>
      <c r="C204" s="3" t="s">
        <v>764</v>
      </c>
      <c r="D204" s="3" t="s">
        <v>556</v>
      </c>
      <c r="E204" s="4">
        <v>40</v>
      </c>
      <c r="F204" s="5">
        <v>28</v>
      </c>
      <c r="G204" s="9">
        <f>F204*0.18</f>
        <v>5.04</v>
      </c>
      <c r="H204" s="10">
        <f>F204*0.31</f>
        <v>8.68</v>
      </c>
      <c r="I204" s="10">
        <f>F204+(F204*0.18)+(F204*0.31)</f>
        <v>41.72</v>
      </c>
      <c r="J204" s="10">
        <f t="shared" si="30"/>
        <v>45.892000000000003</v>
      </c>
      <c r="K204" s="6"/>
      <c r="L204" s="3" t="s">
        <v>761</v>
      </c>
      <c r="M204" s="6" t="s">
        <v>762</v>
      </c>
      <c r="N204" s="7" t="s">
        <v>765</v>
      </c>
      <c r="O204" s="7" t="s">
        <v>394</v>
      </c>
    </row>
    <row r="205" spans="1:15" ht="60" x14ac:dyDescent="0.2">
      <c r="A205" s="2" t="s">
        <v>163</v>
      </c>
      <c r="B205" s="3" t="s">
        <v>759</v>
      </c>
      <c r="C205" s="3" t="s">
        <v>760</v>
      </c>
      <c r="D205" s="3" t="s">
        <v>556</v>
      </c>
      <c r="E205" s="4">
        <v>60</v>
      </c>
      <c r="F205" s="5">
        <v>42</v>
      </c>
      <c r="G205" s="9">
        <f>F205*0.18</f>
        <v>7.56</v>
      </c>
      <c r="H205" s="10">
        <f>F205*0.31</f>
        <v>13.02</v>
      </c>
      <c r="I205" s="10">
        <f>F205+(F205*0.18)+(F205*0.31)</f>
        <v>62.58</v>
      </c>
      <c r="J205" s="10">
        <f t="shared" si="30"/>
        <v>68.838000000000008</v>
      </c>
      <c r="K205" s="6"/>
      <c r="L205" s="3" t="s">
        <v>761</v>
      </c>
      <c r="M205" s="6" t="s">
        <v>762</v>
      </c>
      <c r="N205" s="7" t="s">
        <v>763</v>
      </c>
      <c r="O205" s="7" t="s">
        <v>394</v>
      </c>
    </row>
    <row r="206" spans="1:15" ht="60" x14ac:dyDescent="0.2">
      <c r="A206" s="2" t="s">
        <v>163</v>
      </c>
      <c r="B206" s="3" t="s">
        <v>759</v>
      </c>
      <c r="C206" s="3" t="s">
        <v>766</v>
      </c>
      <c r="D206" s="3" t="s">
        <v>556</v>
      </c>
      <c r="E206" s="4">
        <v>240</v>
      </c>
      <c r="F206" s="5">
        <v>168</v>
      </c>
      <c r="G206" s="11">
        <f>F206*0.15</f>
        <v>25.2</v>
      </c>
      <c r="H206" s="10">
        <f>F206*0.25</f>
        <v>42</v>
      </c>
      <c r="I206" s="10">
        <f>F206+(F206*0.15)+(F206*0.25)</f>
        <v>235.2</v>
      </c>
      <c r="J206" s="10">
        <f t="shared" si="30"/>
        <v>258.72000000000003</v>
      </c>
      <c r="K206" s="6"/>
      <c r="L206" s="3" t="s">
        <v>761</v>
      </c>
      <c r="M206" s="6" t="s">
        <v>762</v>
      </c>
      <c r="N206" s="7" t="s">
        <v>767</v>
      </c>
      <c r="O206" s="7" t="s">
        <v>394</v>
      </c>
    </row>
    <row r="207" spans="1:15" ht="150" x14ac:dyDescent="0.2">
      <c r="A207" s="2" t="s">
        <v>192</v>
      </c>
      <c r="B207" s="3" t="s">
        <v>610</v>
      </c>
      <c r="C207" s="3" t="s">
        <v>618</v>
      </c>
      <c r="D207" s="3" t="s">
        <v>612</v>
      </c>
      <c r="E207" s="4">
        <v>1</v>
      </c>
      <c r="F207" s="5">
        <v>5.16</v>
      </c>
      <c r="G207" s="9">
        <f>F207*0.18</f>
        <v>0.92879999999999996</v>
      </c>
      <c r="H207" s="10">
        <f>F207*0.31</f>
        <v>1.5996000000000001</v>
      </c>
      <c r="I207" s="10">
        <f>F207+(F207*0.18)+(F207*0.31)</f>
        <v>7.6883999999999997</v>
      </c>
      <c r="J207" s="10">
        <f t="shared" si="30"/>
        <v>8.4572400000000005</v>
      </c>
      <c r="K207" s="6"/>
      <c r="L207" s="3" t="s">
        <v>613</v>
      </c>
      <c r="M207" s="6" t="s">
        <v>614</v>
      </c>
      <c r="N207" s="7" t="s">
        <v>619</v>
      </c>
      <c r="O207" s="7" t="s">
        <v>355</v>
      </c>
    </row>
    <row r="208" spans="1:15" ht="150" x14ac:dyDescent="0.2">
      <c r="A208" s="2" t="s">
        <v>192</v>
      </c>
      <c r="B208" s="3" t="s">
        <v>610</v>
      </c>
      <c r="C208" s="3" t="s">
        <v>624</v>
      </c>
      <c r="D208" s="3" t="s">
        <v>612</v>
      </c>
      <c r="E208" s="4">
        <v>1</v>
      </c>
      <c r="F208" s="5">
        <v>10.32</v>
      </c>
      <c r="G208" s="9">
        <f>F208*0.18</f>
        <v>1.8575999999999999</v>
      </c>
      <c r="H208" s="10">
        <f>F208*0.31</f>
        <v>3.1992000000000003</v>
      </c>
      <c r="I208" s="10">
        <f>F208+(F208*0.18)+(F208*0.31)</f>
        <v>15.376799999999999</v>
      </c>
      <c r="J208" s="10">
        <f t="shared" si="30"/>
        <v>16.914480000000001</v>
      </c>
      <c r="K208" s="6"/>
      <c r="L208" s="3" t="s">
        <v>613</v>
      </c>
      <c r="M208" s="6" t="s">
        <v>614</v>
      </c>
      <c r="N208" s="7" t="s">
        <v>625</v>
      </c>
      <c r="O208" s="7" t="s">
        <v>355</v>
      </c>
    </row>
    <row r="209" spans="1:15" ht="150" x14ac:dyDescent="0.2">
      <c r="A209" s="2" t="s">
        <v>192</v>
      </c>
      <c r="B209" s="3" t="s">
        <v>610</v>
      </c>
      <c r="C209" s="3" t="s">
        <v>481</v>
      </c>
      <c r="D209" s="3" t="s">
        <v>612</v>
      </c>
      <c r="E209" s="4">
        <v>1</v>
      </c>
      <c r="F209" s="5">
        <v>20.64</v>
      </c>
      <c r="G209" s="9">
        <f>F209*0.18</f>
        <v>3.7151999999999998</v>
      </c>
      <c r="H209" s="10">
        <f>F209*0.31</f>
        <v>6.3984000000000005</v>
      </c>
      <c r="I209" s="10">
        <f>F209+(F209*0.18)+(F209*0.31)</f>
        <v>30.753599999999999</v>
      </c>
      <c r="J209" s="10">
        <f t="shared" si="30"/>
        <v>33.828960000000002</v>
      </c>
      <c r="K209" s="6"/>
      <c r="L209" s="3" t="s">
        <v>613</v>
      </c>
      <c r="M209" s="6" t="s">
        <v>614</v>
      </c>
      <c r="N209" s="7" t="s">
        <v>632</v>
      </c>
      <c r="O209" s="7" t="s">
        <v>355</v>
      </c>
    </row>
    <row r="210" spans="1:15" ht="135" x14ac:dyDescent="0.2">
      <c r="A210" s="2" t="s">
        <v>192</v>
      </c>
      <c r="B210" s="3" t="s">
        <v>610</v>
      </c>
      <c r="C210" s="3" t="s">
        <v>635</v>
      </c>
      <c r="D210" s="3" t="s">
        <v>612</v>
      </c>
      <c r="E210" s="4">
        <v>1</v>
      </c>
      <c r="F210" s="5">
        <v>117.6</v>
      </c>
      <c r="G210" s="11">
        <f>F210*0.15</f>
        <v>17.639999999999997</v>
      </c>
      <c r="H210" s="10">
        <f>F210*0.25</f>
        <v>29.4</v>
      </c>
      <c r="I210" s="10">
        <f>F210+(F210*0.15)+(F210*0.25)</f>
        <v>164.64</v>
      </c>
      <c r="J210" s="10">
        <f t="shared" si="30"/>
        <v>181.10400000000001</v>
      </c>
      <c r="K210" s="6"/>
      <c r="L210" s="3" t="s">
        <v>613</v>
      </c>
      <c r="M210" s="6" t="s">
        <v>614</v>
      </c>
      <c r="N210" s="7" t="s">
        <v>636</v>
      </c>
      <c r="O210" s="7" t="s">
        <v>355</v>
      </c>
    </row>
    <row r="211" spans="1:15" ht="135" x14ac:dyDescent="0.2">
      <c r="A211" s="2" t="s">
        <v>192</v>
      </c>
      <c r="B211" s="3" t="s">
        <v>610</v>
      </c>
      <c r="C211" s="3" t="s">
        <v>626</v>
      </c>
      <c r="D211" s="3" t="s">
        <v>612</v>
      </c>
      <c r="E211" s="4">
        <v>1</v>
      </c>
      <c r="F211" s="5">
        <v>352.8</v>
      </c>
      <c r="G211" s="11">
        <f>F211*0.15</f>
        <v>52.92</v>
      </c>
      <c r="H211" s="10">
        <f>F211*0.25</f>
        <v>88.2</v>
      </c>
      <c r="I211" s="10">
        <f>F211+(F211*0.15)+(F211*0.25)</f>
        <v>493.92</v>
      </c>
      <c r="J211" s="10">
        <f t="shared" si="30"/>
        <v>543.31200000000001</v>
      </c>
      <c r="K211" s="6"/>
      <c r="L211" s="3" t="s">
        <v>613</v>
      </c>
      <c r="M211" s="6" t="s">
        <v>614</v>
      </c>
      <c r="N211" s="7" t="s">
        <v>627</v>
      </c>
      <c r="O211" s="7" t="s">
        <v>355</v>
      </c>
    </row>
    <row r="212" spans="1:15" ht="150" x14ac:dyDescent="0.2">
      <c r="A212" s="2" t="s">
        <v>192</v>
      </c>
      <c r="B212" s="3" t="s">
        <v>610</v>
      </c>
      <c r="C212" s="3" t="s">
        <v>630</v>
      </c>
      <c r="D212" s="3" t="s">
        <v>612</v>
      </c>
      <c r="E212" s="4">
        <v>48</v>
      </c>
      <c r="F212" s="5">
        <v>495.36</v>
      </c>
      <c r="G212" s="11">
        <f>F212*0.15</f>
        <v>74.304000000000002</v>
      </c>
      <c r="H212" s="10">
        <f>F212*0.25</f>
        <v>123.84</v>
      </c>
      <c r="I212" s="10">
        <f>F212+(F212*0.15)+(F212*0.25)</f>
        <v>693.50400000000002</v>
      </c>
      <c r="J212" s="10">
        <f t="shared" si="30"/>
        <v>762.85440000000006</v>
      </c>
      <c r="K212" s="6"/>
      <c r="L212" s="3" t="s">
        <v>613</v>
      </c>
      <c r="M212" s="6" t="s">
        <v>614</v>
      </c>
      <c r="N212" s="7" t="s">
        <v>631</v>
      </c>
      <c r="O212" s="7" t="s">
        <v>355</v>
      </c>
    </row>
    <row r="213" spans="1:15" ht="135" x14ac:dyDescent="0.2">
      <c r="A213" s="2" t="s">
        <v>192</v>
      </c>
      <c r="B213" s="3" t="s">
        <v>610</v>
      </c>
      <c r="C213" s="3" t="s">
        <v>628</v>
      </c>
      <c r="D213" s="3" t="s">
        <v>612</v>
      </c>
      <c r="E213" s="4">
        <v>1</v>
      </c>
      <c r="F213" s="5">
        <v>588</v>
      </c>
      <c r="G213" s="11">
        <f t="shared" ref="G213:G219" si="31">F213*0.12</f>
        <v>70.56</v>
      </c>
      <c r="H213" s="10">
        <f t="shared" ref="H213:H219" si="32">F213*0.18</f>
        <v>105.83999999999999</v>
      </c>
      <c r="I213" s="10">
        <f t="shared" ref="I213:I219" si="33">F213+(F213*0.12)+(F213*0.18)</f>
        <v>764.4</v>
      </c>
      <c r="J213" s="10">
        <f t="shared" si="30"/>
        <v>840.84</v>
      </c>
      <c r="K213" s="6"/>
      <c r="L213" s="3" t="s">
        <v>613</v>
      </c>
      <c r="M213" s="6" t="s">
        <v>614</v>
      </c>
      <c r="N213" s="7" t="s">
        <v>629</v>
      </c>
      <c r="O213" s="7" t="s">
        <v>355</v>
      </c>
    </row>
    <row r="214" spans="1:15" ht="150" x14ac:dyDescent="0.2">
      <c r="A214" s="2" t="s">
        <v>192</v>
      </c>
      <c r="B214" s="3" t="s">
        <v>610</v>
      </c>
      <c r="C214" s="3" t="s">
        <v>616</v>
      </c>
      <c r="D214" s="3" t="s">
        <v>612</v>
      </c>
      <c r="E214" s="4">
        <v>47</v>
      </c>
      <c r="F214" s="5">
        <v>970.08</v>
      </c>
      <c r="G214" s="11">
        <f t="shared" si="31"/>
        <v>116.4096</v>
      </c>
      <c r="H214" s="10">
        <f t="shared" si="32"/>
        <v>174.61439999999999</v>
      </c>
      <c r="I214" s="10">
        <f t="shared" si="33"/>
        <v>1261.104</v>
      </c>
      <c r="J214" s="10">
        <f t="shared" si="30"/>
        <v>1387.2144000000001</v>
      </c>
      <c r="K214" s="6"/>
      <c r="L214" s="3" t="s">
        <v>613</v>
      </c>
      <c r="M214" s="6" t="s">
        <v>614</v>
      </c>
      <c r="N214" s="7" t="s">
        <v>617</v>
      </c>
      <c r="O214" s="7" t="s">
        <v>355</v>
      </c>
    </row>
    <row r="215" spans="1:15" ht="165" x14ac:dyDescent="0.2">
      <c r="A215" s="2" t="s">
        <v>192</v>
      </c>
      <c r="B215" s="3" t="s">
        <v>610</v>
      </c>
      <c r="C215" s="3" t="s">
        <v>620</v>
      </c>
      <c r="D215" s="3" t="s">
        <v>612</v>
      </c>
      <c r="E215" s="4">
        <v>48</v>
      </c>
      <c r="F215" s="5">
        <v>990.72</v>
      </c>
      <c r="G215" s="11">
        <f t="shared" si="31"/>
        <v>118.88639999999999</v>
      </c>
      <c r="H215" s="10">
        <f t="shared" si="32"/>
        <v>178.3296</v>
      </c>
      <c r="I215" s="10">
        <f t="shared" si="33"/>
        <v>1287.9360000000001</v>
      </c>
      <c r="J215" s="10">
        <f t="shared" si="30"/>
        <v>1416.7296000000003</v>
      </c>
      <c r="K215" s="6"/>
      <c r="L215" s="3" t="s">
        <v>613</v>
      </c>
      <c r="M215" s="6" t="s">
        <v>614</v>
      </c>
      <c r="N215" s="7" t="s">
        <v>621</v>
      </c>
      <c r="O215" s="7" t="s">
        <v>355</v>
      </c>
    </row>
    <row r="216" spans="1:15" ht="135" x14ac:dyDescent="0.2">
      <c r="A216" s="2" t="s">
        <v>192</v>
      </c>
      <c r="B216" s="3" t="s">
        <v>610</v>
      </c>
      <c r="C216" s="3" t="s">
        <v>611</v>
      </c>
      <c r="D216" s="3" t="s">
        <v>612</v>
      </c>
      <c r="E216" s="4">
        <v>1</v>
      </c>
      <c r="F216" s="5">
        <v>1176</v>
      </c>
      <c r="G216" s="11">
        <f t="shared" si="31"/>
        <v>141.12</v>
      </c>
      <c r="H216" s="10">
        <f t="shared" si="32"/>
        <v>211.67999999999998</v>
      </c>
      <c r="I216" s="10">
        <f t="shared" si="33"/>
        <v>1528.8</v>
      </c>
      <c r="J216" s="10">
        <f t="shared" si="30"/>
        <v>1681.68</v>
      </c>
      <c r="K216" s="6"/>
      <c r="L216" s="3" t="s">
        <v>613</v>
      </c>
      <c r="M216" s="6" t="s">
        <v>614</v>
      </c>
      <c r="N216" s="7" t="s">
        <v>615</v>
      </c>
      <c r="O216" s="7" t="s">
        <v>355</v>
      </c>
    </row>
    <row r="217" spans="1:15" ht="135" x14ac:dyDescent="0.2">
      <c r="A217" s="2" t="s">
        <v>192</v>
      </c>
      <c r="B217" s="3" t="s">
        <v>610</v>
      </c>
      <c r="C217" s="3" t="s">
        <v>622</v>
      </c>
      <c r="D217" s="3" t="s">
        <v>612</v>
      </c>
      <c r="E217" s="4">
        <v>1</v>
      </c>
      <c r="F217" s="5">
        <v>2352</v>
      </c>
      <c r="G217" s="11">
        <f t="shared" si="31"/>
        <v>282.24</v>
      </c>
      <c r="H217" s="10">
        <f t="shared" si="32"/>
        <v>423.35999999999996</v>
      </c>
      <c r="I217" s="10">
        <f t="shared" si="33"/>
        <v>3057.6</v>
      </c>
      <c r="J217" s="10">
        <f t="shared" si="30"/>
        <v>3363.36</v>
      </c>
      <c r="K217" s="6"/>
      <c r="L217" s="3" t="s">
        <v>613</v>
      </c>
      <c r="M217" s="6" t="s">
        <v>614</v>
      </c>
      <c r="N217" s="7" t="s">
        <v>623</v>
      </c>
      <c r="O217" s="7" t="s">
        <v>355</v>
      </c>
    </row>
    <row r="218" spans="1:15" ht="135" x14ac:dyDescent="0.2">
      <c r="A218" s="2" t="s">
        <v>192</v>
      </c>
      <c r="B218" s="3" t="s">
        <v>610</v>
      </c>
      <c r="C218" s="3" t="s">
        <v>633</v>
      </c>
      <c r="D218" s="3" t="s">
        <v>612</v>
      </c>
      <c r="E218" s="4">
        <v>1</v>
      </c>
      <c r="F218" s="5">
        <v>3528</v>
      </c>
      <c r="G218" s="11">
        <f t="shared" si="31"/>
        <v>423.35999999999996</v>
      </c>
      <c r="H218" s="10">
        <f t="shared" si="32"/>
        <v>635.04</v>
      </c>
      <c r="I218" s="10">
        <f t="shared" si="33"/>
        <v>4586.3999999999996</v>
      </c>
      <c r="J218" s="10">
        <f t="shared" si="30"/>
        <v>5045.04</v>
      </c>
      <c r="K218" s="6"/>
      <c r="L218" s="3" t="s">
        <v>613</v>
      </c>
      <c r="M218" s="6" t="s">
        <v>614</v>
      </c>
      <c r="N218" s="7" t="s">
        <v>634</v>
      </c>
      <c r="O218" s="7" t="s">
        <v>355</v>
      </c>
    </row>
    <row r="219" spans="1:15" ht="90" x14ac:dyDescent="0.2">
      <c r="A219" s="2" t="s">
        <v>220</v>
      </c>
      <c r="B219" s="3" t="s">
        <v>790</v>
      </c>
      <c r="C219" s="3" t="s">
        <v>791</v>
      </c>
      <c r="D219" s="3" t="s">
        <v>792</v>
      </c>
      <c r="E219" s="4">
        <v>30</v>
      </c>
      <c r="F219" s="5">
        <v>4788</v>
      </c>
      <c r="G219" s="11">
        <f t="shared" si="31"/>
        <v>574.55999999999995</v>
      </c>
      <c r="H219" s="10">
        <f t="shared" si="32"/>
        <v>861.83999999999992</v>
      </c>
      <c r="I219" s="10">
        <f t="shared" si="33"/>
        <v>6224.4</v>
      </c>
      <c r="J219" s="10">
        <f t="shared" si="30"/>
        <v>6846.84</v>
      </c>
      <c r="K219" s="6"/>
      <c r="L219" s="3" t="s">
        <v>793</v>
      </c>
      <c r="M219" s="6" t="s">
        <v>794</v>
      </c>
      <c r="N219" s="7" t="s">
        <v>795</v>
      </c>
      <c r="O219" s="7" t="s">
        <v>366</v>
      </c>
    </row>
    <row r="220" spans="1:15" ht="90" x14ac:dyDescent="0.2">
      <c r="A220" s="2" t="s">
        <v>164</v>
      </c>
      <c r="B220" s="3" t="s">
        <v>164</v>
      </c>
      <c r="C220" s="3" t="s">
        <v>906</v>
      </c>
      <c r="D220" s="3" t="s">
        <v>873</v>
      </c>
      <c r="E220" s="4">
        <v>1</v>
      </c>
      <c r="F220" s="5">
        <v>27.54</v>
      </c>
      <c r="G220" s="9">
        <f>F220*0.18</f>
        <v>4.9571999999999994</v>
      </c>
      <c r="H220" s="10">
        <f>F220*0.31</f>
        <v>8.5373999999999999</v>
      </c>
      <c r="I220" s="10">
        <f>F220+(F220*0.18)+(F220*0.31)</f>
        <v>41.034599999999998</v>
      </c>
      <c r="J220" s="10">
        <f t="shared" si="30"/>
        <v>45.138060000000003</v>
      </c>
      <c r="K220" s="6"/>
      <c r="L220" s="3" t="s">
        <v>165</v>
      </c>
      <c r="M220" s="6" t="s">
        <v>874</v>
      </c>
      <c r="N220" s="7" t="s">
        <v>225</v>
      </c>
      <c r="O220" s="7" t="s">
        <v>458</v>
      </c>
    </row>
    <row r="221" spans="1:15" ht="90" x14ac:dyDescent="0.2">
      <c r="A221" s="2" t="s">
        <v>164</v>
      </c>
      <c r="B221" s="3" t="s">
        <v>164</v>
      </c>
      <c r="C221" s="3" t="s">
        <v>902</v>
      </c>
      <c r="D221" s="3" t="s">
        <v>873</v>
      </c>
      <c r="E221" s="4">
        <v>1</v>
      </c>
      <c r="F221" s="5">
        <v>30.93</v>
      </c>
      <c r="G221" s="9">
        <f>F221*0.18</f>
        <v>5.5674000000000001</v>
      </c>
      <c r="H221" s="10">
        <f>F221*0.31</f>
        <v>9.5883000000000003</v>
      </c>
      <c r="I221" s="10">
        <f>F221+(F221*0.18)+(F221*0.31)</f>
        <v>46.085700000000003</v>
      </c>
      <c r="J221" s="10">
        <f t="shared" si="30"/>
        <v>50.69427000000001</v>
      </c>
      <c r="K221" s="6"/>
      <c r="L221" s="3" t="s">
        <v>165</v>
      </c>
      <c r="M221" s="6" t="s">
        <v>874</v>
      </c>
      <c r="N221" s="7" t="s">
        <v>229</v>
      </c>
      <c r="O221" s="7" t="s">
        <v>458</v>
      </c>
    </row>
    <row r="222" spans="1:15" ht="90" x14ac:dyDescent="0.2">
      <c r="A222" s="2" t="s">
        <v>164</v>
      </c>
      <c r="B222" s="3" t="s">
        <v>164</v>
      </c>
      <c r="C222" s="3" t="s">
        <v>904</v>
      </c>
      <c r="D222" s="3" t="s">
        <v>873</v>
      </c>
      <c r="E222" s="4">
        <v>1</v>
      </c>
      <c r="F222" s="5">
        <v>32.729999999999997</v>
      </c>
      <c r="G222" s="9">
        <f>F222*0.18</f>
        <v>5.8913999999999991</v>
      </c>
      <c r="H222" s="10">
        <f>F222*0.31</f>
        <v>10.146299999999998</v>
      </c>
      <c r="I222" s="10">
        <f>F222+(F222*0.18)+(F222*0.31)</f>
        <v>48.767699999999991</v>
      </c>
      <c r="J222" s="10">
        <f t="shared" si="30"/>
        <v>53.644469999999991</v>
      </c>
      <c r="K222" s="6"/>
      <c r="L222" s="3" t="s">
        <v>165</v>
      </c>
      <c r="M222" s="6" t="s">
        <v>874</v>
      </c>
      <c r="N222" s="7" t="s">
        <v>226</v>
      </c>
      <c r="O222" s="7" t="s">
        <v>458</v>
      </c>
    </row>
    <row r="223" spans="1:15" ht="90" x14ac:dyDescent="0.2">
      <c r="A223" s="2" t="s">
        <v>164</v>
      </c>
      <c r="B223" s="3" t="s">
        <v>164</v>
      </c>
      <c r="C223" s="3" t="s">
        <v>903</v>
      </c>
      <c r="D223" s="3" t="s">
        <v>873</v>
      </c>
      <c r="E223" s="4">
        <v>5</v>
      </c>
      <c r="F223" s="5">
        <v>44.18</v>
      </c>
      <c r="G223" s="9">
        <f>F223*0.18</f>
        <v>7.9523999999999999</v>
      </c>
      <c r="H223" s="10">
        <f>F223*0.31</f>
        <v>13.6958</v>
      </c>
      <c r="I223" s="10">
        <f>F223+(F223*0.18)+(F223*0.31)</f>
        <v>65.828199999999995</v>
      </c>
      <c r="J223" s="10">
        <f t="shared" si="30"/>
        <v>72.411020000000008</v>
      </c>
      <c r="K223" s="6"/>
      <c r="L223" s="3" t="s">
        <v>165</v>
      </c>
      <c r="M223" s="6" t="s">
        <v>874</v>
      </c>
      <c r="N223" s="7" t="s">
        <v>227</v>
      </c>
      <c r="O223" s="7" t="s">
        <v>458</v>
      </c>
    </row>
    <row r="224" spans="1:15" ht="90" x14ac:dyDescent="0.2">
      <c r="A224" s="2" t="s">
        <v>164</v>
      </c>
      <c r="B224" s="3" t="s">
        <v>164</v>
      </c>
      <c r="C224" s="3" t="s">
        <v>905</v>
      </c>
      <c r="D224" s="3" t="s">
        <v>873</v>
      </c>
      <c r="E224" s="4">
        <v>5</v>
      </c>
      <c r="F224" s="5">
        <v>44.18</v>
      </c>
      <c r="G224" s="9">
        <f>F224*0.18</f>
        <v>7.9523999999999999</v>
      </c>
      <c r="H224" s="10">
        <f>F224*0.31</f>
        <v>13.6958</v>
      </c>
      <c r="I224" s="10">
        <f>F224+(F224*0.18)+(F224*0.31)</f>
        <v>65.828199999999995</v>
      </c>
      <c r="J224" s="10">
        <f t="shared" si="30"/>
        <v>72.411020000000008</v>
      </c>
      <c r="K224" s="6"/>
      <c r="L224" s="3" t="s">
        <v>165</v>
      </c>
      <c r="M224" s="6" t="s">
        <v>874</v>
      </c>
      <c r="N224" s="7" t="s">
        <v>230</v>
      </c>
      <c r="O224" s="7" t="s">
        <v>458</v>
      </c>
    </row>
    <row r="225" spans="1:15" ht="90" x14ac:dyDescent="0.2">
      <c r="A225" s="2" t="s">
        <v>164</v>
      </c>
      <c r="B225" s="3" t="s">
        <v>164</v>
      </c>
      <c r="C225" s="3" t="s">
        <v>907</v>
      </c>
      <c r="D225" s="3" t="s">
        <v>873</v>
      </c>
      <c r="E225" s="4">
        <v>10</v>
      </c>
      <c r="F225" s="5">
        <v>83.95</v>
      </c>
      <c r="G225" s="11">
        <f>F225*0.15</f>
        <v>12.592499999999999</v>
      </c>
      <c r="H225" s="10">
        <f>F225*0.25</f>
        <v>20.987500000000001</v>
      </c>
      <c r="I225" s="10">
        <f>F225+(F225*0.15)+(F225*0.25)</f>
        <v>117.53</v>
      </c>
      <c r="J225" s="10">
        <f t="shared" si="30"/>
        <v>129.28300000000002</v>
      </c>
      <c r="K225" s="6"/>
      <c r="L225" s="3" t="s">
        <v>165</v>
      </c>
      <c r="M225" s="6" t="s">
        <v>874</v>
      </c>
      <c r="N225" s="7" t="s">
        <v>228</v>
      </c>
      <c r="O225" s="7" t="s">
        <v>458</v>
      </c>
    </row>
    <row r="226" spans="1:15" ht="90" x14ac:dyDescent="0.2">
      <c r="A226" s="2" t="s">
        <v>164</v>
      </c>
      <c r="B226" s="3" t="s">
        <v>164</v>
      </c>
      <c r="C226" s="3" t="s">
        <v>908</v>
      </c>
      <c r="D226" s="3" t="s">
        <v>873</v>
      </c>
      <c r="E226" s="4">
        <v>10</v>
      </c>
      <c r="F226" s="5">
        <v>83.95</v>
      </c>
      <c r="G226" s="11">
        <f>F226*0.15</f>
        <v>12.592499999999999</v>
      </c>
      <c r="H226" s="10">
        <f>F226*0.25</f>
        <v>20.987500000000001</v>
      </c>
      <c r="I226" s="10">
        <f>F226+(F226*0.15)+(F226*0.25)</f>
        <v>117.53</v>
      </c>
      <c r="J226" s="10">
        <f t="shared" si="30"/>
        <v>129.28300000000002</v>
      </c>
      <c r="K226" s="6"/>
      <c r="L226" s="3" t="s">
        <v>165</v>
      </c>
      <c r="M226" s="6" t="s">
        <v>874</v>
      </c>
      <c r="N226" s="7" t="s">
        <v>231</v>
      </c>
      <c r="O226" s="7" t="s">
        <v>458</v>
      </c>
    </row>
    <row r="227" spans="1:15" ht="90" x14ac:dyDescent="0.2">
      <c r="A227" s="2" t="s">
        <v>151</v>
      </c>
      <c r="B227" s="3" t="s">
        <v>157</v>
      </c>
      <c r="C227" s="3" t="s">
        <v>758</v>
      </c>
      <c r="D227" s="3" t="s">
        <v>754</v>
      </c>
      <c r="E227" s="4">
        <v>20</v>
      </c>
      <c r="F227" s="5">
        <v>133.62</v>
      </c>
      <c r="G227" s="11">
        <f>F227*0.15</f>
        <v>20.042999999999999</v>
      </c>
      <c r="H227" s="10">
        <f>F227*0.25</f>
        <v>33.405000000000001</v>
      </c>
      <c r="I227" s="10">
        <f>F227+(F227*0.15)+(F227*0.25)</f>
        <v>187.06800000000001</v>
      </c>
      <c r="J227" s="10">
        <f t="shared" si="30"/>
        <v>205.77480000000003</v>
      </c>
      <c r="K227" s="6"/>
      <c r="L227" s="3" t="s">
        <v>158</v>
      </c>
      <c r="M227" s="6" t="s">
        <v>755</v>
      </c>
      <c r="N227" s="7" t="s">
        <v>159</v>
      </c>
      <c r="O227" s="7" t="s">
        <v>354</v>
      </c>
    </row>
    <row r="228" spans="1:15" ht="90" x14ac:dyDescent="0.2">
      <c r="A228" s="2" t="s">
        <v>151</v>
      </c>
      <c r="B228" s="3" t="s">
        <v>157</v>
      </c>
      <c r="C228" s="3" t="s">
        <v>753</v>
      </c>
      <c r="D228" s="3" t="s">
        <v>754</v>
      </c>
      <c r="E228" s="4">
        <v>20</v>
      </c>
      <c r="F228" s="5">
        <v>267.24</v>
      </c>
      <c r="G228" s="11">
        <f>F228*0.15</f>
        <v>40.085999999999999</v>
      </c>
      <c r="H228" s="10">
        <f>F228*0.25</f>
        <v>66.81</v>
      </c>
      <c r="I228" s="10">
        <f>F228+(F228*0.15)+(F228*0.25)</f>
        <v>374.13600000000002</v>
      </c>
      <c r="J228" s="10">
        <f t="shared" si="30"/>
        <v>411.54960000000005</v>
      </c>
      <c r="K228" s="6"/>
      <c r="L228" s="3" t="s">
        <v>158</v>
      </c>
      <c r="M228" s="6" t="s">
        <v>755</v>
      </c>
      <c r="N228" s="7" t="s">
        <v>160</v>
      </c>
      <c r="O228" s="7" t="s">
        <v>354</v>
      </c>
    </row>
    <row r="229" spans="1:15" ht="90" x14ac:dyDescent="0.2">
      <c r="A229" s="2" t="s">
        <v>151</v>
      </c>
      <c r="B229" s="3" t="s">
        <v>157</v>
      </c>
      <c r="C229" s="3" t="s">
        <v>756</v>
      </c>
      <c r="D229" s="3" t="s">
        <v>754</v>
      </c>
      <c r="E229" s="4">
        <v>20</v>
      </c>
      <c r="F229" s="5">
        <v>400.86</v>
      </c>
      <c r="G229" s="11">
        <f>F229*0.15</f>
        <v>60.128999999999998</v>
      </c>
      <c r="H229" s="10">
        <f>F229*0.25</f>
        <v>100.215</v>
      </c>
      <c r="I229" s="10">
        <f>F229+(F229*0.15)+(F229*0.25)</f>
        <v>561.20400000000006</v>
      </c>
      <c r="J229" s="10">
        <f t="shared" si="30"/>
        <v>617.32440000000008</v>
      </c>
      <c r="K229" s="6"/>
      <c r="L229" s="3" t="s">
        <v>158</v>
      </c>
      <c r="M229" s="6" t="s">
        <v>755</v>
      </c>
      <c r="N229" s="7" t="s">
        <v>161</v>
      </c>
      <c r="O229" s="7" t="s">
        <v>354</v>
      </c>
    </row>
    <row r="230" spans="1:15" ht="90" x14ac:dyDescent="0.2">
      <c r="A230" s="2" t="s">
        <v>151</v>
      </c>
      <c r="B230" s="3" t="s">
        <v>157</v>
      </c>
      <c r="C230" s="3" t="s">
        <v>757</v>
      </c>
      <c r="D230" s="3" t="s">
        <v>754</v>
      </c>
      <c r="E230" s="4">
        <v>20</v>
      </c>
      <c r="F230" s="5">
        <v>521.15</v>
      </c>
      <c r="G230" s="11">
        <f>F230*0.12</f>
        <v>62.537999999999997</v>
      </c>
      <c r="H230" s="10">
        <f>F230*0.18</f>
        <v>93.806999999999988</v>
      </c>
      <c r="I230" s="10">
        <f>F230+(F230*0.12)+(F230*0.18)</f>
        <v>677.495</v>
      </c>
      <c r="J230" s="10">
        <f t="shared" si="30"/>
        <v>745.24450000000002</v>
      </c>
      <c r="K230" s="6"/>
      <c r="L230" s="3" t="s">
        <v>158</v>
      </c>
      <c r="M230" s="6" t="s">
        <v>755</v>
      </c>
      <c r="N230" s="7" t="s">
        <v>162</v>
      </c>
      <c r="O230" s="7" t="s">
        <v>354</v>
      </c>
    </row>
    <row r="231" spans="1:15" ht="60" x14ac:dyDescent="0.2">
      <c r="A231" s="2" t="s">
        <v>166</v>
      </c>
      <c r="B231" s="3" t="s">
        <v>166</v>
      </c>
      <c r="C231" s="3" t="s">
        <v>546</v>
      </c>
      <c r="D231" s="3" t="s">
        <v>560</v>
      </c>
      <c r="E231" s="4">
        <v>20</v>
      </c>
      <c r="F231" s="5">
        <v>175.19</v>
      </c>
      <c r="G231" s="11">
        <f>F231*0.15</f>
        <v>26.278499999999998</v>
      </c>
      <c r="H231" s="10">
        <f>F231*0.25</f>
        <v>43.797499999999999</v>
      </c>
      <c r="I231" s="10">
        <f>F231+(F231*0.15)+(F231*0.25)</f>
        <v>245.26600000000002</v>
      </c>
      <c r="J231" s="10">
        <f t="shared" si="30"/>
        <v>269.79260000000005</v>
      </c>
      <c r="K231" s="6"/>
      <c r="L231" s="3" t="s">
        <v>167</v>
      </c>
      <c r="M231" s="6" t="s">
        <v>821</v>
      </c>
      <c r="N231" s="7" t="s">
        <v>168</v>
      </c>
      <c r="O231" s="7" t="s">
        <v>360</v>
      </c>
    </row>
    <row r="232" spans="1:15" ht="60" x14ac:dyDescent="0.2">
      <c r="A232" s="2" t="s">
        <v>171</v>
      </c>
      <c r="B232" s="3" t="s">
        <v>171</v>
      </c>
      <c r="C232" s="3" t="s">
        <v>944</v>
      </c>
      <c r="D232" s="3" t="s">
        <v>554</v>
      </c>
      <c r="E232" s="4">
        <v>20</v>
      </c>
      <c r="F232" s="5">
        <v>65.09</v>
      </c>
      <c r="G232" s="11">
        <f>F232*0.15</f>
        <v>9.7635000000000005</v>
      </c>
      <c r="H232" s="10">
        <f>F232*0.25</f>
        <v>16.272500000000001</v>
      </c>
      <c r="I232" s="10">
        <f>F232+(F232*0.15)+(F232*0.25)</f>
        <v>91.126000000000005</v>
      </c>
      <c r="J232" s="10">
        <f t="shared" si="30"/>
        <v>100.23860000000002</v>
      </c>
      <c r="K232" s="6"/>
      <c r="L232" s="3" t="s">
        <v>361</v>
      </c>
      <c r="M232" s="6" t="s">
        <v>942</v>
      </c>
      <c r="N232" s="7" t="s">
        <v>369</v>
      </c>
      <c r="O232" s="7" t="s">
        <v>363</v>
      </c>
    </row>
    <row r="233" spans="1:15" ht="60" x14ac:dyDescent="0.2">
      <c r="A233" s="2" t="s">
        <v>171</v>
      </c>
      <c r="B233" s="3" t="s">
        <v>171</v>
      </c>
      <c r="C233" s="3" t="s">
        <v>945</v>
      </c>
      <c r="D233" s="3" t="s">
        <v>554</v>
      </c>
      <c r="E233" s="4">
        <v>30</v>
      </c>
      <c r="F233" s="5">
        <v>97.46</v>
      </c>
      <c r="G233" s="11">
        <f>F233*0.15</f>
        <v>14.618999999999998</v>
      </c>
      <c r="H233" s="10">
        <f>F233*0.25</f>
        <v>24.364999999999998</v>
      </c>
      <c r="I233" s="10">
        <f>F233+(F233*0.15)+(F233*0.25)</f>
        <v>136.44399999999999</v>
      </c>
      <c r="J233" s="10">
        <f t="shared" si="30"/>
        <v>150.08840000000001</v>
      </c>
      <c r="K233" s="6"/>
      <c r="L233" s="3" t="s">
        <v>361</v>
      </c>
      <c r="M233" s="6" t="s">
        <v>942</v>
      </c>
      <c r="N233" s="7" t="s">
        <v>365</v>
      </c>
      <c r="O233" s="7" t="s">
        <v>363</v>
      </c>
    </row>
    <row r="234" spans="1:15" ht="60" x14ac:dyDescent="0.2">
      <c r="A234" s="2" t="s">
        <v>171</v>
      </c>
      <c r="B234" s="3" t="s">
        <v>171</v>
      </c>
      <c r="C234" s="3" t="s">
        <v>946</v>
      </c>
      <c r="D234" s="3" t="s">
        <v>554</v>
      </c>
      <c r="E234" s="4">
        <v>20</v>
      </c>
      <c r="F234" s="5">
        <v>100.62</v>
      </c>
      <c r="G234" s="11">
        <f>F234*0.15</f>
        <v>15.093</v>
      </c>
      <c r="H234" s="10">
        <f>F234*0.25</f>
        <v>25.155000000000001</v>
      </c>
      <c r="I234" s="10">
        <f>F234+(F234*0.15)+(F234*0.25)</f>
        <v>140.86799999999999</v>
      </c>
      <c r="J234" s="10">
        <f t="shared" si="30"/>
        <v>154.95480000000001</v>
      </c>
      <c r="K234" s="6"/>
      <c r="L234" s="3" t="s">
        <v>361</v>
      </c>
      <c r="M234" s="6" t="s">
        <v>942</v>
      </c>
      <c r="N234" s="7" t="s">
        <v>362</v>
      </c>
      <c r="O234" s="7" t="s">
        <v>363</v>
      </c>
    </row>
    <row r="235" spans="1:15" ht="60" x14ac:dyDescent="0.2">
      <c r="A235" s="2" t="s">
        <v>171</v>
      </c>
      <c r="B235" s="3" t="s">
        <v>171</v>
      </c>
      <c r="C235" s="3" t="s">
        <v>456</v>
      </c>
      <c r="D235" s="3" t="s">
        <v>554</v>
      </c>
      <c r="E235" s="4">
        <v>30</v>
      </c>
      <c r="F235" s="5">
        <v>150.93</v>
      </c>
      <c r="G235" s="11">
        <f>F235*0.15</f>
        <v>22.639500000000002</v>
      </c>
      <c r="H235" s="10">
        <f>F235*0.25</f>
        <v>37.732500000000002</v>
      </c>
      <c r="I235" s="10">
        <f>F235+(F235*0.15)+(F235*0.25)</f>
        <v>211.30200000000002</v>
      </c>
      <c r="J235" s="10">
        <f t="shared" si="30"/>
        <v>232.43220000000005</v>
      </c>
      <c r="K235" s="6"/>
      <c r="L235" s="3" t="s">
        <v>361</v>
      </c>
      <c r="M235" s="6" t="s">
        <v>942</v>
      </c>
      <c r="N235" s="7" t="s">
        <v>364</v>
      </c>
      <c r="O235" s="7" t="s">
        <v>363</v>
      </c>
    </row>
    <row r="236" spans="1:15" ht="90" x14ac:dyDescent="0.2">
      <c r="A236" s="2" t="s">
        <v>172</v>
      </c>
      <c r="B236" s="3" t="s">
        <v>172</v>
      </c>
      <c r="C236" s="3" t="s">
        <v>536</v>
      </c>
      <c r="D236" s="3" t="s">
        <v>873</v>
      </c>
      <c r="E236" s="4">
        <v>5</v>
      </c>
      <c r="F236" s="5">
        <v>28.15</v>
      </c>
      <c r="G236" s="9">
        <f>F236*0.18</f>
        <v>5.0669999999999993</v>
      </c>
      <c r="H236" s="10">
        <f>F236*0.31</f>
        <v>8.7264999999999997</v>
      </c>
      <c r="I236" s="10">
        <f>F236+(F236*0.18)+(F236*0.31)</f>
        <v>41.9435</v>
      </c>
      <c r="J236" s="10">
        <f t="shared" si="30"/>
        <v>46.137850000000007</v>
      </c>
      <c r="K236" s="6"/>
      <c r="L236" s="3" t="s">
        <v>537</v>
      </c>
      <c r="M236" s="6" t="s">
        <v>874</v>
      </c>
      <c r="N236" s="7" t="s">
        <v>538</v>
      </c>
      <c r="O236" s="7" t="s">
        <v>367</v>
      </c>
    </row>
    <row r="237" spans="1:15" ht="120" x14ac:dyDescent="0.2">
      <c r="A237" s="2" t="s">
        <v>178</v>
      </c>
      <c r="B237" s="3" t="s">
        <v>179</v>
      </c>
      <c r="C237" s="3" t="s">
        <v>685</v>
      </c>
      <c r="D237" s="3" t="s">
        <v>683</v>
      </c>
      <c r="E237" s="4">
        <v>1</v>
      </c>
      <c r="F237" s="5">
        <v>237.35</v>
      </c>
      <c r="G237" s="11">
        <f>F237*0.15</f>
        <v>35.602499999999999</v>
      </c>
      <c r="H237" s="10">
        <f>F237*0.25</f>
        <v>59.337499999999999</v>
      </c>
      <c r="I237" s="10">
        <f>F237+(F237*0.15)+(F237*0.25)</f>
        <v>332.28999999999996</v>
      </c>
      <c r="J237" s="10">
        <f t="shared" si="30"/>
        <v>365.51900000000001</v>
      </c>
      <c r="K237" s="6"/>
      <c r="L237" s="3" t="s">
        <v>180</v>
      </c>
      <c r="M237" s="6" t="s">
        <v>684</v>
      </c>
      <c r="N237" s="7" t="s">
        <v>181</v>
      </c>
      <c r="O237" s="7" t="s">
        <v>443</v>
      </c>
    </row>
    <row r="238" spans="1:15" ht="120" x14ac:dyDescent="0.2">
      <c r="A238" s="2" t="s">
        <v>178</v>
      </c>
      <c r="B238" s="3" t="s">
        <v>179</v>
      </c>
      <c r="C238" s="3" t="s">
        <v>682</v>
      </c>
      <c r="D238" s="3" t="s">
        <v>683</v>
      </c>
      <c r="E238" s="4">
        <v>50</v>
      </c>
      <c r="F238" s="5">
        <v>11867.56</v>
      </c>
      <c r="G238" s="11">
        <f>F238*0.12</f>
        <v>1424.1071999999999</v>
      </c>
      <c r="H238" s="10">
        <f>F238*0.18</f>
        <v>2136.1607999999997</v>
      </c>
      <c r="I238" s="10">
        <f>F238+(F238*0.12)+(F238*0.18)</f>
        <v>15427.828</v>
      </c>
      <c r="J238" s="10">
        <f t="shared" si="30"/>
        <v>16970.610800000002</v>
      </c>
      <c r="K238" s="6"/>
      <c r="L238" s="3" t="s">
        <v>180</v>
      </c>
      <c r="M238" s="6" t="s">
        <v>684</v>
      </c>
      <c r="N238" s="7" t="s">
        <v>182</v>
      </c>
      <c r="O238" s="7" t="s">
        <v>443</v>
      </c>
    </row>
    <row r="239" spans="1:15" ht="180" x14ac:dyDescent="0.2">
      <c r="A239" s="2" t="s">
        <v>173</v>
      </c>
      <c r="B239" s="3" t="s">
        <v>174</v>
      </c>
      <c r="C239" s="3" t="s">
        <v>529</v>
      </c>
      <c r="D239" s="3" t="s">
        <v>834</v>
      </c>
      <c r="E239" s="4">
        <v>1</v>
      </c>
      <c r="F239" s="5">
        <v>156.6</v>
      </c>
      <c r="G239" s="11">
        <f t="shared" ref="G239:G244" si="34">F239*0.15</f>
        <v>23.49</v>
      </c>
      <c r="H239" s="10">
        <f t="shared" ref="H239:H244" si="35">F239*0.25</f>
        <v>39.15</v>
      </c>
      <c r="I239" s="10">
        <f t="shared" ref="I239:I244" si="36">F239+(F239*0.15)+(F239*0.25)</f>
        <v>219.24</v>
      </c>
      <c r="J239" s="10">
        <f t="shared" si="30"/>
        <v>241.16400000000002</v>
      </c>
      <c r="K239" s="6"/>
      <c r="L239" s="3" t="s">
        <v>175</v>
      </c>
      <c r="M239" s="6" t="s">
        <v>845</v>
      </c>
      <c r="N239" s="7" t="s">
        <v>177</v>
      </c>
      <c r="O239" s="7" t="s">
        <v>395</v>
      </c>
    </row>
    <row r="240" spans="1:15" ht="210" x14ac:dyDescent="0.2">
      <c r="A240" s="2" t="s">
        <v>173</v>
      </c>
      <c r="B240" s="3" t="s">
        <v>174</v>
      </c>
      <c r="C240" s="3" t="s">
        <v>846</v>
      </c>
      <c r="D240" s="3" t="s">
        <v>834</v>
      </c>
      <c r="E240" s="4">
        <v>1</v>
      </c>
      <c r="F240" s="5">
        <v>158.6</v>
      </c>
      <c r="G240" s="11">
        <f t="shared" si="34"/>
        <v>23.79</v>
      </c>
      <c r="H240" s="10">
        <f t="shared" si="35"/>
        <v>39.65</v>
      </c>
      <c r="I240" s="10">
        <f t="shared" si="36"/>
        <v>222.04</v>
      </c>
      <c r="J240" s="10">
        <f t="shared" si="30"/>
        <v>244.244</v>
      </c>
      <c r="K240" s="6"/>
      <c r="L240" s="3" t="s">
        <v>175</v>
      </c>
      <c r="M240" s="6" t="s">
        <v>845</v>
      </c>
      <c r="N240" s="7" t="s">
        <v>283</v>
      </c>
      <c r="O240" s="7" t="s">
        <v>395</v>
      </c>
    </row>
    <row r="241" spans="1:15" ht="210" x14ac:dyDescent="0.2">
      <c r="A241" s="2" t="s">
        <v>173</v>
      </c>
      <c r="B241" s="3" t="s">
        <v>174</v>
      </c>
      <c r="C241" s="3" t="s">
        <v>847</v>
      </c>
      <c r="D241" s="3" t="s">
        <v>834</v>
      </c>
      <c r="E241" s="4">
        <v>1</v>
      </c>
      <c r="F241" s="5">
        <v>158.6</v>
      </c>
      <c r="G241" s="11">
        <f t="shared" si="34"/>
        <v>23.79</v>
      </c>
      <c r="H241" s="10">
        <f t="shared" si="35"/>
        <v>39.65</v>
      </c>
      <c r="I241" s="10">
        <f t="shared" si="36"/>
        <v>222.04</v>
      </c>
      <c r="J241" s="10">
        <f t="shared" si="30"/>
        <v>244.244</v>
      </c>
      <c r="K241" s="6"/>
      <c r="L241" s="3" t="s">
        <v>175</v>
      </c>
      <c r="M241" s="6" t="s">
        <v>845</v>
      </c>
      <c r="N241" s="7" t="s">
        <v>282</v>
      </c>
      <c r="O241" s="7" t="s">
        <v>395</v>
      </c>
    </row>
    <row r="242" spans="1:15" ht="180" x14ac:dyDescent="0.2">
      <c r="A242" s="2" t="s">
        <v>173</v>
      </c>
      <c r="B242" s="3" t="s">
        <v>174</v>
      </c>
      <c r="C242" s="3" t="s">
        <v>517</v>
      </c>
      <c r="D242" s="3" t="s">
        <v>834</v>
      </c>
      <c r="E242" s="4">
        <v>1</v>
      </c>
      <c r="F242" s="5">
        <v>302.39999999999998</v>
      </c>
      <c r="G242" s="11">
        <f t="shared" si="34"/>
        <v>45.359999999999992</v>
      </c>
      <c r="H242" s="10">
        <f t="shared" si="35"/>
        <v>75.599999999999994</v>
      </c>
      <c r="I242" s="10">
        <f t="shared" si="36"/>
        <v>423.36</v>
      </c>
      <c r="J242" s="10">
        <f t="shared" si="30"/>
        <v>465.69600000000003</v>
      </c>
      <c r="K242" s="6"/>
      <c r="L242" s="3" t="s">
        <v>175</v>
      </c>
      <c r="M242" s="6" t="s">
        <v>845</v>
      </c>
      <c r="N242" s="7" t="s">
        <v>176</v>
      </c>
      <c r="O242" s="7" t="s">
        <v>395</v>
      </c>
    </row>
    <row r="243" spans="1:15" ht="195" x14ac:dyDescent="0.2">
      <c r="A243" s="2" t="s">
        <v>173</v>
      </c>
      <c r="B243" s="3" t="s">
        <v>174</v>
      </c>
      <c r="C243" s="3" t="s">
        <v>844</v>
      </c>
      <c r="D243" s="3" t="s">
        <v>834</v>
      </c>
      <c r="E243" s="4">
        <v>1</v>
      </c>
      <c r="F243" s="5">
        <v>306.39999999999998</v>
      </c>
      <c r="G243" s="11">
        <f t="shared" si="34"/>
        <v>45.959999999999994</v>
      </c>
      <c r="H243" s="10">
        <f t="shared" si="35"/>
        <v>76.599999999999994</v>
      </c>
      <c r="I243" s="10">
        <f t="shared" si="36"/>
        <v>428.95999999999992</v>
      </c>
      <c r="J243" s="10">
        <f t="shared" si="30"/>
        <v>471.85599999999994</v>
      </c>
      <c r="K243" s="6"/>
      <c r="L243" s="3" t="s">
        <v>175</v>
      </c>
      <c r="M243" s="6" t="s">
        <v>845</v>
      </c>
      <c r="N243" s="7" t="s">
        <v>285</v>
      </c>
      <c r="O243" s="7" t="s">
        <v>395</v>
      </c>
    </row>
    <row r="244" spans="1:15" ht="195" x14ac:dyDescent="0.2">
      <c r="A244" s="2" t="s">
        <v>173</v>
      </c>
      <c r="B244" s="3" t="s">
        <v>174</v>
      </c>
      <c r="C244" s="3" t="s">
        <v>850</v>
      </c>
      <c r="D244" s="3" t="s">
        <v>834</v>
      </c>
      <c r="E244" s="4">
        <v>1</v>
      </c>
      <c r="F244" s="5">
        <v>306.39999999999998</v>
      </c>
      <c r="G244" s="11">
        <f t="shared" si="34"/>
        <v>45.959999999999994</v>
      </c>
      <c r="H244" s="10">
        <f t="shared" si="35"/>
        <v>76.599999999999994</v>
      </c>
      <c r="I244" s="10">
        <f t="shared" si="36"/>
        <v>428.95999999999992</v>
      </c>
      <c r="J244" s="10">
        <f t="shared" si="30"/>
        <v>471.85599999999994</v>
      </c>
      <c r="K244" s="6"/>
      <c r="L244" s="3" t="s">
        <v>175</v>
      </c>
      <c r="M244" s="6" t="s">
        <v>845</v>
      </c>
      <c r="N244" s="7" t="s">
        <v>284</v>
      </c>
      <c r="O244" s="7" t="s">
        <v>395</v>
      </c>
    </row>
    <row r="245" spans="1:15" ht="180" x14ac:dyDescent="0.2">
      <c r="A245" s="2" t="s">
        <v>173</v>
      </c>
      <c r="B245" s="3" t="s">
        <v>174</v>
      </c>
      <c r="C245" s="3" t="s">
        <v>853</v>
      </c>
      <c r="D245" s="3" t="s">
        <v>834</v>
      </c>
      <c r="E245" s="4">
        <v>5</v>
      </c>
      <c r="F245" s="5">
        <v>735</v>
      </c>
      <c r="G245" s="11">
        <f t="shared" ref="G245:G250" si="37">F245*0.12</f>
        <v>88.2</v>
      </c>
      <c r="H245" s="10">
        <f t="shared" ref="H245:H250" si="38">F245*0.18</f>
        <v>132.29999999999998</v>
      </c>
      <c r="I245" s="10">
        <f t="shared" ref="I245:I250" si="39">F245+(F245*0.12)+(F245*0.18)</f>
        <v>955.5</v>
      </c>
      <c r="J245" s="10">
        <f t="shared" si="30"/>
        <v>1051.0500000000002</v>
      </c>
      <c r="K245" s="6"/>
      <c r="L245" s="3" t="s">
        <v>175</v>
      </c>
      <c r="M245" s="6" t="s">
        <v>845</v>
      </c>
      <c r="N245" s="7" t="s">
        <v>254</v>
      </c>
      <c r="O245" s="7" t="s">
        <v>395</v>
      </c>
    </row>
    <row r="246" spans="1:15" ht="180" x14ac:dyDescent="0.2">
      <c r="A246" s="2" t="s">
        <v>173</v>
      </c>
      <c r="B246" s="3" t="s">
        <v>174</v>
      </c>
      <c r="C246" s="3" t="s">
        <v>851</v>
      </c>
      <c r="D246" s="3" t="s">
        <v>834</v>
      </c>
      <c r="E246" s="4">
        <v>5</v>
      </c>
      <c r="F246" s="5">
        <v>1450</v>
      </c>
      <c r="G246" s="11">
        <f t="shared" si="37"/>
        <v>174</v>
      </c>
      <c r="H246" s="10">
        <f t="shared" si="38"/>
        <v>261</v>
      </c>
      <c r="I246" s="10">
        <f t="shared" si="39"/>
        <v>1885</v>
      </c>
      <c r="J246" s="10">
        <f t="shared" si="30"/>
        <v>2073.5</v>
      </c>
      <c r="K246" s="6"/>
      <c r="L246" s="3" t="s">
        <v>175</v>
      </c>
      <c r="M246" s="6" t="s">
        <v>845</v>
      </c>
      <c r="N246" s="7" t="s">
        <v>256</v>
      </c>
      <c r="O246" s="7" t="s">
        <v>395</v>
      </c>
    </row>
    <row r="247" spans="1:15" ht="180" x14ac:dyDescent="0.2">
      <c r="A247" s="2" t="s">
        <v>173</v>
      </c>
      <c r="B247" s="3" t="s">
        <v>174</v>
      </c>
      <c r="C247" s="3" t="s">
        <v>852</v>
      </c>
      <c r="D247" s="3" t="s">
        <v>834</v>
      </c>
      <c r="E247" s="4">
        <v>10</v>
      </c>
      <c r="F247" s="5">
        <v>1470</v>
      </c>
      <c r="G247" s="11">
        <f t="shared" si="37"/>
        <v>176.4</v>
      </c>
      <c r="H247" s="10">
        <f t="shared" si="38"/>
        <v>264.59999999999997</v>
      </c>
      <c r="I247" s="10">
        <f t="shared" si="39"/>
        <v>1911</v>
      </c>
      <c r="J247" s="10">
        <f t="shared" si="30"/>
        <v>2102.1000000000004</v>
      </c>
      <c r="K247" s="6"/>
      <c r="L247" s="3" t="s">
        <v>175</v>
      </c>
      <c r="M247" s="6" t="s">
        <v>845</v>
      </c>
      <c r="N247" s="7" t="s">
        <v>255</v>
      </c>
      <c r="O247" s="7" t="s">
        <v>395</v>
      </c>
    </row>
    <row r="248" spans="1:15" ht="180" x14ac:dyDescent="0.2">
      <c r="A248" s="2" t="s">
        <v>173</v>
      </c>
      <c r="B248" s="3" t="s">
        <v>174</v>
      </c>
      <c r="C248" s="3" t="s">
        <v>545</v>
      </c>
      <c r="D248" s="3" t="s">
        <v>834</v>
      </c>
      <c r="E248" s="4">
        <v>10</v>
      </c>
      <c r="F248" s="5">
        <v>2900</v>
      </c>
      <c r="G248" s="11">
        <f t="shared" si="37"/>
        <v>348</v>
      </c>
      <c r="H248" s="10">
        <f t="shared" si="38"/>
        <v>522</v>
      </c>
      <c r="I248" s="10">
        <f t="shared" si="39"/>
        <v>3770</v>
      </c>
      <c r="J248" s="10">
        <f t="shared" si="30"/>
        <v>4147</v>
      </c>
      <c r="K248" s="6"/>
      <c r="L248" s="3" t="s">
        <v>175</v>
      </c>
      <c r="M248" s="6" t="s">
        <v>845</v>
      </c>
      <c r="N248" s="7" t="s">
        <v>257</v>
      </c>
      <c r="O248" s="7" t="s">
        <v>395</v>
      </c>
    </row>
    <row r="249" spans="1:15" ht="180" x14ac:dyDescent="0.2">
      <c r="A249" s="2" t="s">
        <v>173</v>
      </c>
      <c r="B249" s="3" t="s">
        <v>174</v>
      </c>
      <c r="C249" s="3" t="s">
        <v>849</v>
      </c>
      <c r="D249" s="3" t="s">
        <v>834</v>
      </c>
      <c r="E249" s="4">
        <v>50</v>
      </c>
      <c r="F249" s="5">
        <v>7300</v>
      </c>
      <c r="G249" s="11">
        <f t="shared" si="37"/>
        <v>876</v>
      </c>
      <c r="H249" s="10">
        <f t="shared" si="38"/>
        <v>1314</v>
      </c>
      <c r="I249" s="10">
        <f t="shared" si="39"/>
        <v>9490</v>
      </c>
      <c r="J249" s="10">
        <f t="shared" si="30"/>
        <v>10439</v>
      </c>
      <c r="K249" s="6"/>
      <c r="L249" s="3" t="s">
        <v>175</v>
      </c>
      <c r="M249" s="6" t="s">
        <v>845</v>
      </c>
      <c r="N249" s="7" t="s">
        <v>308</v>
      </c>
      <c r="O249" s="7" t="s">
        <v>395</v>
      </c>
    </row>
    <row r="250" spans="1:15" ht="180" x14ac:dyDescent="0.2">
      <c r="A250" s="2" t="s">
        <v>173</v>
      </c>
      <c r="B250" s="3" t="s">
        <v>174</v>
      </c>
      <c r="C250" s="3" t="s">
        <v>848</v>
      </c>
      <c r="D250" s="3" t="s">
        <v>834</v>
      </c>
      <c r="E250" s="4">
        <v>50</v>
      </c>
      <c r="F250" s="5">
        <v>14450</v>
      </c>
      <c r="G250" s="11">
        <f t="shared" si="37"/>
        <v>1734</v>
      </c>
      <c r="H250" s="10">
        <f t="shared" si="38"/>
        <v>2601</v>
      </c>
      <c r="I250" s="10">
        <f t="shared" si="39"/>
        <v>18785</v>
      </c>
      <c r="J250" s="10">
        <f t="shared" si="30"/>
        <v>20663.5</v>
      </c>
      <c r="K250" s="6"/>
      <c r="L250" s="3" t="s">
        <v>175</v>
      </c>
      <c r="M250" s="6" t="s">
        <v>845</v>
      </c>
      <c r="N250" s="7" t="s">
        <v>309</v>
      </c>
      <c r="O250" s="7" t="s">
        <v>395</v>
      </c>
    </row>
    <row r="251" spans="1:15" ht="90" x14ac:dyDescent="0.2">
      <c r="A251" s="2" t="s">
        <v>183</v>
      </c>
      <c r="B251" s="3" t="s">
        <v>183</v>
      </c>
      <c r="C251" s="3" t="s">
        <v>876</v>
      </c>
      <c r="D251" s="3" t="s">
        <v>873</v>
      </c>
      <c r="E251" s="4">
        <v>5</v>
      </c>
      <c r="F251" s="5">
        <v>28.23</v>
      </c>
      <c r="G251" s="9">
        <f>F251*0.18</f>
        <v>5.0813999999999995</v>
      </c>
      <c r="H251" s="10">
        <f>F251*0.31</f>
        <v>8.7513000000000005</v>
      </c>
      <c r="I251" s="10">
        <f>F251+(F251*0.18)+(F251*0.31)</f>
        <v>42.0627</v>
      </c>
      <c r="J251" s="10">
        <f t="shared" si="30"/>
        <v>46.268970000000003</v>
      </c>
      <c r="K251" s="6"/>
      <c r="L251" s="3" t="s">
        <v>301</v>
      </c>
      <c r="M251" s="6" t="s">
        <v>874</v>
      </c>
      <c r="N251" s="7" t="s">
        <v>302</v>
      </c>
      <c r="O251" s="7" t="s">
        <v>877</v>
      </c>
    </row>
    <row r="252" spans="1:15" ht="90" x14ac:dyDescent="0.2">
      <c r="A252" s="2" t="s">
        <v>184</v>
      </c>
      <c r="B252" s="3" t="s">
        <v>184</v>
      </c>
      <c r="C252" s="3" t="s">
        <v>442</v>
      </c>
      <c r="D252" s="3" t="s">
        <v>535</v>
      </c>
      <c r="E252" s="4">
        <v>1</v>
      </c>
      <c r="F252" s="5">
        <v>66</v>
      </c>
      <c r="G252" s="11">
        <f t="shared" ref="G252:G257" si="40">F252*0.15</f>
        <v>9.9</v>
      </c>
      <c r="H252" s="10">
        <f t="shared" ref="H252:H257" si="41">F252*0.25</f>
        <v>16.5</v>
      </c>
      <c r="I252" s="10">
        <f t="shared" ref="I252:I257" si="42">F252+(F252*0.15)+(F252*0.25)</f>
        <v>92.4</v>
      </c>
      <c r="J252" s="10">
        <f t="shared" si="30"/>
        <v>101.64000000000001</v>
      </c>
      <c r="K252" s="6"/>
      <c r="L252" s="3" t="s">
        <v>597</v>
      </c>
      <c r="M252" s="6" t="s">
        <v>598</v>
      </c>
      <c r="N252" s="7" t="s">
        <v>601</v>
      </c>
      <c r="O252" s="7" t="s">
        <v>426</v>
      </c>
    </row>
    <row r="253" spans="1:15" ht="90" x14ac:dyDescent="0.2">
      <c r="A253" s="2" t="s">
        <v>184</v>
      </c>
      <c r="B253" s="3" t="s">
        <v>184</v>
      </c>
      <c r="C253" s="3" t="s">
        <v>604</v>
      </c>
      <c r="D253" s="3" t="s">
        <v>535</v>
      </c>
      <c r="E253" s="4">
        <v>1</v>
      </c>
      <c r="F253" s="5">
        <v>66</v>
      </c>
      <c r="G253" s="11">
        <f t="shared" si="40"/>
        <v>9.9</v>
      </c>
      <c r="H253" s="10">
        <f t="shared" si="41"/>
        <v>16.5</v>
      </c>
      <c r="I253" s="10">
        <f t="shared" si="42"/>
        <v>92.4</v>
      </c>
      <c r="J253" s="10">
        <f t="shared" si="30"/>
        <v>101.64000000000001</v>
      </c>
      <c r="K253" s="6"/>
      <c r="L253" s="3" t="s">
        <v>597</v>
      </c>
      <c r="M253" s="6" t="s">
        <v>598</v>
      </c>
      <c r="N253" s="7" t="s">
        <v>605</v>
      </c>
      <c r="O253" s="7" t="s">
        <v>426</v>
      </c>
    </row>
    <row r="254" spans="1:15" ht="90" x14ac:dyDescent="0.2">
      <c r="A254" s="2" t="s">
        <v>184</v>
      </c>
      <c r="B254" s="3" t="s">
        <v>184</v>
      </c>
      <c r="C254" s="3" t="s">
        <v>596</v>
      </c>
      <c r="D254" s="3" t="s">
        <v>535</v>
      </c>
      <c r="E254" s="4">
        <v>1</v>
      </c>
      <c r="F254" s="5">
        <v>132</v>
      </c>
      <c r="G254" s="11">
        <f t="shared" si="40"/>
        <v>19.8</v>
      </c>
      <c r="H254" s="10">
        <f t="shared" si="41"/>
        <v>33</v>
      </c>
      <c r="I254" s="10">
        <f t="shared" si="42"/>
        <v>184.8</v>
      </c>
      <c r="J254" s="10">
        <f t="shared" si="30"/>
        <v>203.28000000000003</v>
      </c>
      <c r="K254" s="6"/>
      <c r="L254" s="3" t="s">
        <v>597</v>
      </c>
      <c r="M254" s="6" t="s">
        <v>598</v>
      </c>
      <c r="N254" s="7" t="s">
        <v>599</v>
      </c>
      <c r="O254" s="7" t="s">
        <v>426</v>
      </c>
    </row>
    <row r="255" spans="1:15" ht="90" x14ac:dyDescent="0.2">
      <c r="A255" s="2" t="s">
        <v>184</v>
      </c>
      <c r="B255" s="3" t="s">
        <v>184</v>
      </c>
      <c r="C255" s="3" t="s">
        <v>425</v>
      </c>
      <c r="D255" s="3" t="s">
        <v>535</v>
      </c>
      <c r="E255" s="4">
        <v>1</v>
      </c>
      <c r="F255" s="5">
        <v>165</v>
      </c>
      <c r="G255" s="11">
        <f t="shared" si="40"/>
        <v>24.75</v>
      </c>
      <c r="H255" s="10">
        <f t="shared" si="41"/>
        <v>41.25</v>
      </c>
      <c r="I255" s="10">
        <f t="shared" si="42"/>
        <v>231</v>
      </c>
      <c r="J255" s="10">
        <f t="shared" si="30"/>
        <v>254.10000000000002</v>
      </c>
      <c r="K255" s="6"/>
      <c r="L255" s="3" t="s">
        <v>597</v>
      </c>
      <c r="M255" s="6" t="s">
        <v>598</v>
      </c>
      <c r="N255" s="7" t="s">
        <v>602</v>
      </c>
      <c r="O255" s="7" t="s">
        <v>426</v>
      </c>
    </row>
    <row r="256" spans="1:15" ht="90" x14ac:dyDescent="0.2">
      <c r="A256" s="2" t="s">
        <v>184</v>
      </c>
      <c r="B256" s="3" t="s">
        <v>184</v>
      </c>
      <c r="C256" s="3" t="s">
        <v>441</v>
      </c>
      <c r="D256" s="3" t="s">
        <v>535</v>
      </c>
      <c r="E256" s="4">
        <v>1</v>
      </c>
      <c r="F256" s="5">
        <v>330</v>
      </c>
      <c r="G256" s="11">
        <f t="shared" si="40"/>
        <v>49.5</v>
      </c>
      <c r="H256" s="10">
        <f t="shared" si="41"/>
        <v>82.5</v>
      </c>
      <c r="I256" s="10">
        <f t="shared" si="42"/>
        <v>462</v>
      </c>
      <c r="J256" s="10">
        <f t="shared" si="30"/>
        <v>508.20000000000005</v>
      </c>
      <c r="K256" s="6"/>
      <c r="L256" s="3" t="s">
        <v>597</v>
      </c>
      <c r="M256" s="6" t="s">
        <v>598</v>
      </c>
      <c r="N256" s="7" t="s">
        <v>600</v>
      </c>
      <c r="O256" s="7" t="s">
        <v>426</v>
      </c>
    </row>
    <row r="257" spans="1:15" ht="90" x14ac:dyDescent="0.2">
      <c r="A257" s="2" t="s">
        <v>184</v>
      </c>
      <c r="B257" s="3" t="s">
        <v>184</v>
      </c>
      <c r="C257" s="3" t="s">
        <v>452</v>
      </c>
      <c r="D257" s="3" t="s">
        <v>535</v>
      </c>
      <c r="E257" s="4">
        <v>1</v>
      </c>
      <c r="F257" s="5">
        <v>330</v>
      </c>
      <c r="G257" s="11">
        <f t="shared" si="40"/>
        <v>49.5</v>
      </c>
      <c r="H257" s="10">
        <f t="shared" si="41"/>
        <v>82.5</v>
      </c>
      <c r="I257" s="10">
        <f t="shared" si="42"/>
        <v>462</v>
      </c>
      <c r="J257" s="10">
        <f t="shared" si="30"/>
        <v>508.20000000000005</v>
      </c>
      <c r="K257" s="6"/>
      <c r="L257" s="3" t="s">
        <v>597</v>
      </c>
      <c r="M257" s="6" t="s">
        <v>598</v>
      </c>
      <c r="N257" s="7" t="s">
        <v>603</v>
      </c>
      <c r="O257" s="7" t="s">
        <v>426</v>
      </c>
    </row>
    <row r="258" spans="1:15" ht="165" x14ac:dyDescent="0.2">
      <c r="A258" s="2" t="s">
        <v>319</v>
      </c>
      <c r="B258" s="3" t="s">
        <v>320</v>
      </c>
      <c r="C258" s="3" t="s">
        <v>565</v>
      </c>
      <c r="D258" s="3" t="s">
        <v>566</v>
      </c>
      <c r="E258" s="4">
        <v>1</v>
      </c>
      <c r="F258" s="5">
        <v>173405.7</v>
      </c>
      <c r="G258" s="11">
        <f>F258*0.12</f>
        <v>20808.684000000001</v>
      </c>
      <c r="H258" s="10">
        <f>F258*0.18</f>
        <v>31213.026000000002</v>
      </c>
      <c r="I258" s="10">
        <f>F258+(F258*0.12)+(F258*0.18)</f>
        <v>225427.41000000003</v>
      </c>
      <c r="J258" s="10">
        <f t="shared" si="30"/>
        <v>247970.15100000004</v>
      </c>
      <c r="K258" s="6"/>
      <c r="L258" s="3" t="s">
        <v>321</v>
      </c>
      <c r="M258" s="6" t="s">
        <v>567</v>
      </c>
      <c r="N258" s="7" t="s">
        <v>568</v>
      </c>
      <c r="O258" s="7" t="s">
        <v>476</v>
      </c>
    </row>
    <row r="259" spans="1:15" ht="165" x14ac:dyDescent="0.2">
      <c r="A259" s="2" t="s">
        <v>319</v>
      </c>
      <c r="B259" s="3" t="s">
        <v>320</v>
      </c>
      <c r="C259" s="3" t="s">
        <v>565</v>
      </c>
      <c r="D259" s="3" t="s">
        <v>569</v>
      </c>
      <c r="E259" s="4">
        <v>1</v>
      </c>
      <c r="F259" s="5">
        <v>173405.7</v>
      </c>
      <c r="G259" s="11">
        <f>F259*0.12</f>
        <v>20808.684000000001</v>
      </c>
      <c r="H259" s="10">
        <f>F259*0.18</f>
        <v>31213.026000000002</v>
      </c>
      <c r="I259" s="10">
        <f>F259+(F259*0.12)+(F259*0.18)</f>
        <v>225427.41000000003</v>
      </c>
      <c r="J259" s="10">
        <f t="shared" si="30"/>
        <v>247970.15100000004</v>
      </c>
      <c r="K259" s="6"/>
      <c r="L259" s="3" t="s">
        <v>321</v>
      </c>
      <c r="M259" s="6" t="s">
        <v>570</v>
      </c>
      <c r="N259" s="7" t="s">
        <v>568</v>
      </c>
      <c r="O259" s="7" t="s">
        <v>476</v>
      </c>
    </row>
    <row r="260" spans="1:15" ht="120" x14ac:dyDescent="0.2">
      <c r="A260" s="2" t="s">
        <v>122</v>
      </c>
      <c r="B260" s="3" t="s">
        <v>125</v>
      </c>
      <c r="C260" s="3" t="s">
        <v>727</v>
      </c>
      <c r="D260" s="3" t="s">
        <v>724</v>
      </c>
      <c r="E260" s="4">
        <v>1</v>
      </c>
      <c r="F260" s="5">
        <v>3129.07</v>
      </c>
      <c r="G260" s="11">
        <f>F260*0.12</f>
        <v>375.48840000000001</v>
      </c>
      <c r="H260" s="10">
        <f>F260*0.18</f>
        <v>563.23260000000005</v>
      </c>
      <c r="I260" s="10">
        <f>F260+(F260*0.12)+(F260*0.18)</f>
        <v>4067.7910000000002</v>
      </c>
      <c r="J260" s="10">
        <f t="shared" ref="J260:J282" si="43">I260*1.1</f>
        <v>4474.5701000000008</v>
      </c>
      <c r="K260" s="6"/>
      <c r="L260" s="3" t="s">
        <v>126</v>
      </c>
      <c r="M260" s="6" t="s">
        <v>725</v>
      </c>
      <c r="N260" s="7" t="s">
        <v>274</v>
      </c>
      <c r="O260" s="7" t="s">
        <v>454</v>
      </c>
    </row>
    <row r="261" spans="1:15" ht="120" x14ac:dyDescent="0.2">
      <c r="A261" s="2" t="s">
        <v>122</v>
      </c>
      <c r="B261" s="3" t="s">
        <v>125</v>
      </c>
      <c r="C261" s="3" t="s">
        <v>726</v>
      </c>
      <c r="D261" s="3" t="s">
        <v>724</v>
      </c>
      <c r="E261" s="4">
        <v>1</v>
      </c>
      <c r="F261" s="5">
        <v>6340.49</v>
      </c>
      <c r="G261" s="11">
        <f>F261*0.12</f>
        <v>760.85879999999997</v>
      </c>
      <c r="H261" s="10">
        <f>F261*0.18</f>
        <v>1141.2882</v>
      </c>
      <c r="I261" s="10">
        <f>F261+(F261*0.12)+(F261*0.18)</f>
        <v>8242.6369999999988</v>
      </c>
      <c r="J261" s="10">
        <f t="shared" si="43"/>
        <v>9066.9007000000001</v>
      </c>
      <c r="K261" s="6"/>
      <c r="L261" s="3" t="s">
        <v>126</v>
      </c>
      <c r="M261" s="6" t="s">
        <v>725</v>
      </c>
      <c r="N261" s="7" t="s">
        <v>275</v>
      </c>
      <c r="O261" s="7" t="s">
        <v>454</v>
      </c>
    </row>
    <row r="262" spans="1:15" ht="120" x14ac:dyDescent="0.2">
      <c r="A262" s="2" t="s">
        <v>122</v>
      </c>
      <c r="B262" s="3" t="s">
        <v>125</v>
      </c>
      <c r="C262" s="3" t="s">
        <v>723</v>
      </c>
      <c r="D262" s="3" t="s">
        <v>724</v>
      </c>
      <c r="E262" s="4">
        <v>1</v>
      </c>
      <c r="F262" s="5">
        <v>12598.63</v>
      </c>
      <c r="G262" s="11">
        <f>F262*0.12</f>
        <v>1511.8355999999999</v>
      </c>
      <c r="H262" s="10">
        <f>F262*0.18</f>
        <v>2267.7533999999996</v>
      </c>
      <c r="I262" s="10">
        <f>F262+(F262*0.12)+(F262*0.18)</f>
        <v>16378.218999999999</v>
      </c>
      <c r="J262" s="10">
        <f t="shared" si="43"/>
        <v>18016.0409</v>
      </c>
      <c r="K262" s="6"/>
      <c r="L262" s="3" t="s">
        <v>126</v>
      </c>
      <c r="M262" s="6" t="s">
        <v>725</v>
      </c>
      <c r="N262" s="7" t="s">
        <v>273</v>
      </c>
      <c r="O262" s="7" t="s">
        <v>454</v>
      </c>
    </row>
    <row r="263" spans="1:15" ht="90" x14ac:dyDescent="0.2">
      <c r="A263" s="2" t="s">
        <v>186</v>
      </c>
      <c r="B263" s="3" t="s">
        <v>186</v>
      </c>
      <c r="C263" s="3" t="s">
        <v>909</v>
      </c>
      <c r="D263" s="3" t="s">
        <v>873</v>
      </c>
      <c r="E263" s="4">
        <v>20</v>
      </c>
      <c r="F263" s="5">
        <v>20.46</v>
      </c>
      <c r="G263" s="9">
        <f t="shared" ref="G263:G272" si="44">F263*0.18</f>
        <v>3.6827999999999999</v>
      </c>
      <c r="H263" s="10">
        <f t="shared" ref="H263:H272" si="45">F263*0.31</f>
        <v>6.3426</v>
      </c>
      <c r="I263" s="10">
        <f t="shared" ref="I263:I272" si="46">F263+(F263*0.18)+(F263*0.31)</f>
        <v>30.485400000000002</v>
      </c>
      <c r="J263" s="10">
        <f t="shared" si="43"/>
        <v>33.533940000000008</v>
      </c>
      <c r="K263" s="6"/>
      <c r="L263" s="3" t="s">
        <v>213</v>
      </c>
      <c r="M263" s="6" t="s">
        <v>874</v>
      </c>
      <c r="N263" s="7" t="s">
        <v>269</v>
      </c>
      <c r="O263" s="7" t="s">
        <v>387</v>
      </c>
    </row>
    <row r="264" spans="1:15" ht="90" x14ac:dyDescent="0.2">
      <c r="A264" s="2" t="s">
        <v>186</v>
      </c>
      <c r="B264" s="3" t="s">
        <v>186</v>
      </c>
      <c r="C264" s="3" t="s">
        <v>920</v>
      </c>
      <c r="D264" s="3" t="s">
        <v>873</v>
      </c>
      <c r="E264" s="4">
        <v>20</v>
      </c>
      <c r="F264" s="5">
        <v>20.46</v>
      </c>
      <c r="G264" s="9">
        <f t="shared" si="44"/>
        <v>3.6827999999999999</v>
      </c>
      <c r="H264" s="10">
        <f t="shared" si="45"/>
        <v>6.3426</v>
      </c>
      <c r="I264" s="10">
        <f t="shared" si="46"/>
        <v>30.485400000000002</v>
      </c>
      <c r="J264" s="10">
        <f t="shared" si="43"/>
        <v>33.533940000000008</v>
      </c>
      <c r="K264" s="6"/>
      <c r="L264" s="3" t="s">
        <v>213</v>
      </c>
      <c r="M264" s="6" t="s">
        <v>874</v>
      </c>
      <c r="N264" s="7" t="s">
        <v>268</v>
      </c>
      <c r="O264" s="7" t="s">
        <v>387</v>
      </c>
    </row>
    <row r="265" spans="1:15" ht="90" x14ac:dyDescent="0.2">
      <c r="A265" s="2" t="s">
        <v>186</v>
      </c>
      <c r="B265" s="3" t="s">
        <v>186</v>
      </c>
      <c r="C265" s="3" t="s">
        <v>436</v>
      </c>
      <c r="D265" s="3" t="s">
        <v>873</v>
      </c>
      <c r="E265" s="4">
        <v>20</v>
      </c>
      <c r="F265" s="5">
        <v>20.46</v>
      </c>
      <c r="G265" s="9">
        <f t="shared" si="44"/>
        <v>3.6827999999999999</v>
      </c>
      <c r="H265" s="10">
        <f t="shared" si="45"/>
        <v>6.3426</v>
      </c>
      <c r="I265" s="10">
        <f t="shared" si="46"/>
        <v>30.485400000000002</v>
      </c>
      <c r="J265" s="10">
        <f t="shared" si="43"/>
        <v>33.533940000000008</v>
      </c>
      <c r="K265" s="6"/>
      <c r="L265" s="3" t="s">
        <v>213</v>
      </c>
      <c r="M265" s="6" t="s">
        <v>874</v>
      </c>
      <c r="N265" s="7" t="s">
        <v>219</v>
      </c>
      <c r="O265" s="7" t="s">
        <v>387</v>
      </c>
    </row>
    <row r="266" spans="1:15" ht="90" x14ac:dyDescent="0.2">
      <c r="A266" s="2" t="s">
        <v>186</v>
      </c>
      <c r="B266" s="3" t="s">
        <v>186</v>
      </c>
      <c r="C266" s="3" t="s">
        <v>467</v>
      </c>
      <c r="D266" s="3" t="s">
        <v>873</v>
      </c>
      <c r="E266" s="4">
        <v>20</v>
      </c>
      <c r="F266" s="5">
        <v>20.46</v>
      </c>
      <c r="G266" s="9">
        <f t="shared" si="44"/>
        <v>3.6827999999999999</v>
      </c>
      <c r="H266" s="10">
        <f t="shared" si="45"/>
        <v>6.3426</v>
      </c>
      <c r="I266" s="10">
        <f t="shared" si="46"/>
        <v>30.485400000000002</v>
      </c>
      <c r="J266" s="10">
        <f t="shared" si="43"/>
        <v>33.533940000000008</v>
      </c>
      <c r="K266" s="6"/>
      <c r="L266" s="3" t="s">
        <v>213</v>
      </c>
      <c r="M266" s="6" t="s">
        <v>874</v>
      </c>
      <c r="N266" s="7" t="s">
        <v>218</v>
      </c>
      <c r="O266" s="7" t="s">
        <v>387</v>
      </c>
    </row>
    <row r="267" spans="1:15" ht="90" x14ac:dyDescent="0.2">
      <c r="A267" s="2" t="s">
        <v>186</v>
      </c>
      <c r="B267" s="3" t="s">
        <v>186</v>
      </c>
      <c r="C267" s="3" t="s">
        <v>465</v>
      </c>
      <c r="D267" s="3" t="s">
        <v>873</v>
      </c>
      <c r="E267" s="4">
        <v>20</v>
      </c>
      <c r="F267" s="5">
        <v>20.46</v>
      </c>
      <c r="G267" s="9">
        <f t="shared" si="44"/>
        <v>3.6827999999999999</v>
      </c>
      <c r="H267" s="10">
        <f t="shared" si="45"/>
        <v>6.3426</v>
      </c>
      <c r="I267" s="10">
        <f t="shared" si="46"/>
        <v>30.485400000000002</v>
      </c>
      <c r="J267" s="10">
        <f t="shared" si="43"/>
        <v>33.533940000000008</v>
      </c>
      <c r="K267" s="6"/>
      <c r="L267" s="3" t="s">
        <v>213</v>
      </c>
      <c r="M267" s="6" t="s">
        <v>874</v>
      </c>
      <c r="N267" s="7" t="s">
        <v>217</v>
      </c>
      <c r="O267" s="7" t="s">
        <v>387</v>
      </c>
    </row>
    <row r="268" spans="1:15" ht="90" x14ac:dyDescent="0.2">
      <c r="A268" s="2" t="s">
        <v>186</v>
      </c>
      <c r="B268" s="3" t="s">
        <v>186</v>
      </c>
      <c r="C268" s="3" t="s">
        <v>928</v>
      </c>
      <c r="D268" s="3" t="s">
        <v>873</v>
      </c>
      <c r="E268" s="4">
        <v>20</v>
      </c>
      <c r="F268" s="5">
        <v>20.46</v>
      </c>
      <c r="G268" s="9">
        <f t="shared" si="44"/>
        <v>3.6827999999999999</v>
      </c>
      <c r="H268" s="10">
        <f t="shared" si="45"/>
        <v>6.3426</v>
      </c>
      <c r="I268" s="10">
        <f t="shared" si="46"/>
        <v>30.485400000000002</v>
      </c>
      <c r="J268" s="10">
        <f t="shared" si="43"/>
        <v>33.533940000000008</v>
      </c>
      <c r="K268" s="6"/>
      <c r="L268" s="3" t="s">
        <v>213</v>
      </c>
      <c r="M268" s="6" t="s">
        <v>874</v>
      </c>
      <c r="N268" s="7" t="s">
        <v>270</v>
      </c>
      <c r="O268" s="7" t="s">
        <v>387</v>
      </c>
    </row>
    <row r="269" spans="1:15" ht="90" x14ac:dyDescent="0.2">
      <c r="A269" s="2" t="s">
        <v>186</v>
      </c>
      <c r="B269" s="3" t="s">
        <v>186</v>
      </c>
      <c r="C269" s="3" t="s">
        <v>413</v>
      </c>
      <c r="D269" s="3" t="s">
        <v>873</v>
      </c>
      <c r="E269" s="4">
        <v>30</v>
      </c>
      <c r="F269" s="5">
        <v>24.55</v>
      </c>
      <c r="G269" s="9">
        <f t="shared" si="44"/>
        <v>4.4189999999999996</v>
      </c>
      <c r="H269" s="10">
        <f t="shared" si="45"/>
        <v>7.6105</v>
      </c>
      <c r="I269" s="10">
        <f t="shared" si="46"/>
        <v>36.579500000000003</v>
      </c>
      <c r="J269" s="10">
        <f t="shared" si="43"/>
        <v>40.23745000000001</v>
      </c>
      <c r="K269" s="6"/>
      <c r="L269" s="3" t="s">
        <v>213</v>
      </c>
      <c r="M269" s="6" t="s">
        <v>874</v>
      </c>
      <c r="N269" s="7" t="s">
        <v>216</v>
      </c>
      <c r="O269" s="7" t="s">
        <v>387</v>
      </c>
    </row>
    <row r="270" spans="1:15" ht="90" x14ac:dyDescent="0.2">
      <c r="A270" s="2" t="s">
        <v>186</v>
      </c>
      <c r="B270" s="3" t="s">
        <v>186</v>
      </c>
      <c r="C270" s="3" t="s">
        <v>468</v>
      </c>
      <c r="D270" s="3" t="s">
        <v>873</v>
      </c>
      <c r="E270" s="4">
        <v>30</v>
      </c>
      <c r="F270" s="5">
        <v>24.55</v>
      </c>
      <c r="G270" s="9">
        <f t="shared" si="44"/>
        <v>4.4189999999999996</v>
      </c>
      <c r="H270" s="10">
        <f t="shared" si="45"/>
        <v>7.6105</v>
      </c>
      <c r="I270" s="10">
        <f t="shared" si="46"/>
        <v>36.579500000000003</v>
      </c>
      <c r="J270" s="10">
        <f t="shared" si="43"/>
        <v>40.23745000000001</v>
      </c>
      <c r="K270" s="6"/>
      <c r="L270" s="3" t="s">
        <v>213</v>
      </c>
      <c r="M270" s="6" t="s">
        <v>874</v>
      </c>
      <c r="N270" s="7" t="s">
        <v>215</v>
      </c>
      <c r="O270" s="7" t="s">
        <v>387</v>
      </c>
    </row>
    <row r="271" spans="1:15" ht="90" x14ac:dyDescent="0.2">
      <c r="A271" s="2" t="s">
        <v>186</v>
      </c>
      <c r="B271" s="3" t="s">
        <v>186</v>
      </c>
      <c r="C271" s="3" t="s">
        <v>445</v>
      </c>
      <c r="D271" s="3" t="s">
        <v>873</v>
      </c>
      <c r="E271" s="4">
        <v>30</v>
      </c>
      <c r="F271" s="5">
        <v>24.55</v>
      </c>
      <c r="G271" s="9">
        <f t="shared" si="44"/>
        <v>4.4189999999999996</v>
      </c>
      <c r="H271" s="10">
        <f t="shared" si="45"/>
        <v>7.6105</v>
      </c>
      <c r="I271" s="10">
        <f t="shared" si="46"/>
        <v>36.579500000000003</v>
      </c>
      <c r="J271" s="10">
        <f t="shared" si="43"/>
        <v>40.23745000000001</v>
      </c>
      <c r="K271" s="6"/>
      <c r="L271" s="3" t="s">
        <v>213</v>
      </c>
      <c r="M271" s="6" t="s">
        <v>874</v>
      </c>
      <c r="N271" s="7" t="s">
        <v>214</v>
      </c>
      <c r="O271" s="7" t="s">
        <v>387</v>
      </c>
    </row>
    <row r="272" spans="1:15" ht="45" x14ac:dyDescent="0.2">
      <c r="A272" s="2" t="s">
        <v>186</v>
      </c>
      <c r="B272" s="3" t="s">
        <v>186</v>
      </c>
      <c r="C272" s="3" t="s">
        <v>660</v>
      </c>
      <c r="D272" s="3" t="s">
        <v>405</v>
      </c>
      <c r="E272" s="4">
        <v>20</v>
      </c>
      <c r="F272" s="5">
        <v>40.6</v>
      </c>
      <c r="G272" s="9">
        <f t="shared" si="44"/>
        <v>7.3079999999999998</v>
      </c>
      <c r="H272" s="10">
        <f t="shared" si="45"/>
        <v>12.586</v>
      </c>
      <c r="I272" s="10">
        <f t="shared" si="46"/>
        <v>60.494</v>
      </c>
      <c r="J272" s="10">
        <f t="shared" si="43"/>
        <v>66.543400000000005</v>
      </c>
      <c r="K272" s="6"/>
      <c r="L272" s="3" t="s">
        <v>661</v>
      </c>
      <c r="M272" s="6" t="s">
        <v>662</v>
      </c>
      <c r="N272" s="7" t="s">
        <v>663</v>
      </c>
      <c r="O272" s="7" t="s">
        <v>387</v>
      </c>
    </row>
    <row r="273" spans="1:15" ht="90" x14ac:dyDescent="0.2">
      <c r="A273" s="2" t="s">
        <v>186</v>
      </c>
      <c r="B273" s="3" t="s">
        <v>186</v>
      </c>
      <c r="C273" s="3" t="s">
        <v>414</v>
      </c>
      <c r="D273" s="3" t="s">
        <v>873</v>
      </c>
      <c r="E273" s="4">
        <v>28</v>
      </c>
      <c r="F273" s="5">
        <v>58.54</v>
      </c>
      <c r="G273" s="11">
        <f t="shared" ref="G273:G278" si="47">F273*0.15</f>
        <v>8.7809999999999988</v>
      </c>
      <c r="H273" s="10">
        <f t="shared" ref="H273:H278" si="48">F273*0.25</f>
        <v>14.635</v>
      </c>
      <c r="I273" s="10">
        <f t="shared" ref="I273:I278" si="49">F273+(F273*0.15)+(F273*0.25)</f>
        <v>81.956000000000003</v>
      </c>
      <c r="J273" s="10">
        <f t="shared" si="43"/>
        <v>90.151600000000016</v>
      </c>
      <c r="K273" s="6"/>
      <c r="L273" s="3" t="s">
        <v>213</v>
      </c>
      <c r="M273" s="6" t="s">
        <v>874</v>
      </c>
      <c r="N273" s="7" t="s">
        <v>286</v>
      </c>
      <c r="O273" s="7" t="s">
        <v>387</v>
      </c>
    </row>
    <row r="274" spans="1:15" ht="90" x14ac:dyDescent="0.2">
      <c r="A274" s="2" t="s">
        <v>186</v>
      </c>
      <c r="B274" s="3" t="s">
        <v>186</v>
      </c>
      <c r="C274" s="3" t="s">
        <v>415</v>
      </c>
      <c r="D274" s="3" t="s">
        <v>873</v>
      </c>
      <c r="E274" s="4">
        <v>28</v>
      </c>
      <c r="F274" s="5">
        <v>60.93</v>
      </c>
      <c r="G274" s="11">
        <f t="shared" si="47"/>
        <v>9.1395</v>
      </c>
      <c r="H274" s="10">
        <f t="shared" si="48"/>
        <v>15.2325</v>
      </c>
      <c r="I274" s="10">
        <f t="shared" si="49"/>
        <v>85.302000000000007</v>
      </c>
      <c r="J274" s="10">
        <f t="shared" si="43"/>
        <v>93.832200000000014</v>
      </c>
      <c r="K274" s="6"/>
      <c r="L274" s="3" t="s">
        <v>213</v>
      </c>
      <c r="M274" s="6" t="s">
        <v>874</v>
      </c>
      <c r="N274" s="7" t="s">
        <v>287</v>
      </c>
      <c r="O274" s="7" t="s">
        <v>387</v>
      </c>
    </row>
    <row r="275" spans="1:15" ht="90" x14ac:dyDescent="0.2">
      <c r="A275" s="2" t="s">
        <v>186</v>
      </c>
      <c r="B275" s="3" t="s">
        <v>186</v>
      </c>
      <c r="C275" s="3" t="s">
        <v>921</v>
      </c>
      <c r="D275" s="3" t="s">
        <v>873</v>
      </c>
      <c r="E275" s="4">
        <v>28</v>
      </c>
      <c r="F275" s="5">
        <v>64.45</v>
      </c>
      <c r="G275" s="11">
        <f t="shared" si="47"/>
        <v>9.6675000000000004</v>
      </c>
      <c r="H275" s="10">
        <f t="shared" si="48"/>
        <v>16.112500000000001</v>
      </c>
      <c r="I275" s="10">
        <f t="shared" si="49"/>
        <v>90.23</v>
      </c>
      <c r="J275" s="10">
        <f t="shared" si="43"/>
        <v>99.253000000000014</v>
      </c>
      <c r="K275" s="6"/>
      <c r="L275" s="3" t="s">
        <v>213</v>
      </c>
      <c r="M275" s="6" t="s">
        <v>874</v>
      </c>
      <c r="N275" s="7" t="s">
        <v>288</v>
      </c>
      <c r="O275" s="7" t="s">
        <v>387</v>
      </c>
    </row>
    <row r="276" spans="1:15" ht="45" x14ac:dyDescent="0.2">
      <c r="A276" s="2" t="s">
        <v>186</v>
      </c>
      <c r="B276" s="3" t="s">
        <v>186</v>
      </c>
      <c r="C276" s="3" t="s">
        <v>664</v>
      </c>
      <c r="D276" s="3" t="s">
        <v>405</v>
      </c>
      <c r="E276" s="4">
        <v>20</v>
      </c>
      <c r="F276" s="5">
        <v>76.61</v>
      </c>
      <c r="G276" s="11">
        <f t="shared" si="47"/>
        <v>11.4915</v>
      </c>
      <c r="H276" s="10">
        <f t="shared" si="48"/>
        <v>19.1525</v>
      </c>
      <c r="I276" s="10">
        <f t="shared" si="49"/>
        <v>107.254</v>
      </c>
      <c r="J276" s="10">
        <f t="shared" si="43"/>
        <v>117.97940000000001</v>
      </c>
      <c r="K276" s="6"/>
      <c r="L276" s="3" t="s">
        <v>661</v>
      </c>
      <c r="M276" s="6" t="s">
        <v>662</v>
      </c>
      <c r="N276" s="7" t="s">
        <v>665</v>
      </c>
      <c r="O276" s="7" t="s">
        <v>387</v>
      </c>
    </row>
    <row r="277" spans="1:15" ht="90" x14ac:dyDescent="0.2">
      <c r="A277" s="2" t="s">
        <v>193</v>
      </c>
      <c r="B277" s="3" t="s">
        <v>194</v>
      </c>
      <c r="C277" s="3" t="s">
        <v>955</v>
      </c>
      <c r="D277" s="3" t="s">
        <v>952</v>
      </c>
      <c r="E277" s="4">
        <v>1</v>
      </c>
      <c r="F277" s="5">
        <v>335.75</v>
      </c>
      <c r="G277" s="11">
        <f t="shared" si="47"/>
        <v>50.362499999999997</v>
      </c>
      <c r="H277" s="10">
        <f t="shared" si="48"/>
        <v>83.9375</v>
      </c>
      <c r="I277" s="10">
        <f t="shared" si="49"/>
        <v>470.05</v>
      </c>
      <c r="J277" s="10">
        <f t="shared" si="43"/>
        <v>517.05500000000006</v>
      </c>
      <c r="K277" s="6"/>
      <c r="L277" s="3" t="s">
        <v>197</v>
      </c>
      <c r="M277" s="6" t="s">
        <v>953</v>
      </c>
      <c r="N277" s="7" t="s">
        <v>199</v>
      </c>
      <c r="O277" s="7" t="s">
        <v>462</v>
      </c>
    </row>
    <row r="278" spans="1:15" ht="90" x14ac:dyDescent="0.2">
      <c r="A278" s="2" t="s">
        <v>193</v>
      </c>
      <c r="B278" s="3" t="s">
        <v>194</v>
      </c>
      <c r="C278" s="3" t="s">
        <v>954</v>
      </c>
      <c r="D278" s="3" t="s">
        <v>952</v>
      </c>
      <c r="E278" s="4">
        <v>1</v>
      </c>
      <c r="F278" s="5">
        <v>339.24</v>
      </c>
      <c r="G278" s="11">
        <f t="shared" si="47"/>
        <v>50.886000000000003</v>
      </c>
      <c r="H278" s="10">
        <f t="shared" si="48"/>
        <v>84.81</v>
      </c>
      <c r="I278" s="10">
        <f t="shared" si="49"/>
        <v>474.93600000000004</v>
      </c>
      <c r="J278" s="10">
        <f t="shared" si="43"/>
        <v>522.42960000000005</v>
      </c>
      <c r="K278" s="6"/>
      <c r="L278" s="3" t="s">
        <v>197</v>
      </c>
      <c r="M278" s="6" t="s">
        <v>953</v>
      </c>
      <c r="N278" s="7" t="s">
        <v>196</v>
      </c>
      <c r="O278" s="7" t="s">
        <v>462</v>
      </c>
    </row>
    <row r="279" spans="1:15" ht="90" x14ac:dyDescent="0.2">
      <c r="A279" s="2" t="s">
        <v>193</v>
      </c>
      <c r="B279" s="3" t="s">
        <v>194</v>
      </c>
      <c r="C279" s="3" t="s">
        <v>956</v>
      </c>
      <c r="D279" s="3" t="s">
        <v>952</v>
      </c>
      <c r="E279" s="4">
        <v>1</v>
      </c>
      <c r="F279" s="5">
        <v>671.5</v>
      </c>
      <c r="G279" s="11">
        <f>F279*0.12</f>
        <v>80.58</v>
      </c>
      <c r="H279" s="10">
        <f>F279*0.18</f>
        <v>120.86999999999999</v>
      </c>
      <c r="I279" s="10">
        <f>F279+(F279*0.12)+(F279*0.18)</f>
        <v>872.95</v>
      </c>
      <c r="J279" s="10">
        <f t="shared" si="43"/>
        <v>960.24500000000012</v>
      </c>
      <c r="K279" s="6"/>
      <c r="L279" s="3" t="s">
        <v>197</v>
      </c>
      <c r="M279" s="6" t="s">
        <v>953</v>
      </c>
      <c r="N279" s="7" t="s">
        <v>195</v>
      </c>
      <c r="O279" s="7" t="s">
        <v>462</v>
      </c>
    </row>
    <row r="280" spans="1:15" ht="90" x14ac:dyDescent="0.2">
      <c r="A280" s="2" t="s">
        <v>193</v>
      </c>
      <c r="B280" s="3" t="s">
        <v>194</v>
      </c>
      <c r="C280" s="3" t="s">
        <v>951</v>
      </c>
      <c r="D280" s="3" t="s">
        <v>952</v>
      </c>
      <c r="E280" s="4">
        <v>1</v>
      </c>
      <c r="F280" s="5">
        <v>2117.48</v>
      </c>
      <c r="G280" s="11">
        <f>F280*0.12</f>
        <v>254.0976</v>
      </c>
      <c r="H280" s="10">
        <f>F280*0.18</f>
        <v>381.14639999999997</v>
      </c>
      <c r="I280" s="10">
        <f>F280+(F280*0.12)+(F280*0.18)</f>
        <v>2752.7240000000002</v>
      </c>
      <c r="J280" s="10">
        <f t="shared" si="43"/>
        <v>3027.9964000000004</v>
      </c>
      <c r="K280" s="6"/>
      <c r="L280" s="3" t="s">
        <v>197</v>
      </c>
      <c r="M280" s="6" t="s">
        <v>953</v>
      </c>
      <c r="N280" s="7" t="s">
        <v>198</v>
      </c>
      <c r="O280" s="7" t="s">
        <v>462</v>
      </c>
    </row>
    <row r="281" spans="1:15" ht="120" x14ac:dyDescent="0.2">
      <c r="A281" s="2" t="s">
        <v>314</v>
      </c>
      <c r="B281" s="3" t="s">
        <v>314</v>
      </c>
      <c r="C281" s="3" t="s">
        <v>935</v>
      </c>
      <c r="D281" s="3" t="s">
        <v>936</v>
      </c>
      <c r="E281" s="4">
        <v>30</v>
      </c>
      <c r="F281" s="5">
        <v>415.21</v>
      </c>
      <c r="G281" s="11">
        <f>F281*0.15</f>
        <v>62.281499999999994</v>
      </c>
      <c r="H281" s="10">
        <f>F281*0.25</f>
        <v>103.80249999999999</v>
      </c>
      <c r="I281" s="10">
        <f>F281+(F281*0.15)+(F281*0.25)</f>
        <v>581.29399999999998</v>
      </c>
      <c r="J281" s="10">
        <f t="shared" si="43"/>
        <v>639.42340000000002</v>
      </c>
      <c r="K281" s="6"/>
      <c r="L281" s="3" t="s">
        <v>325</v>
      </c>
      <c r="M281" s="6" t="s">
        <v>937</v>
      </c>
      <c r="N281" s="7" t="s">
        <v>938</v>
      </c>
      <c r="O281" s="7" t="s">
        <v>515</v>
      </c>
    </row>
    <row r="282" spans="1:15" ht="120" x14ac:dyDescent="0.2">
      <c r="A282" s="2" t="s">
        <v>314</v>
      </c>
      <c r="B282" s="3" t="s">
        <v>314</v>
      </c>
      <c r="C282" s="3" t="s">
        <v>939</v>
      </c>
      <c r="D282" s="3" t="s">
        <v>936</v>
      </c>
      <c r="E282" s="4">
        <v>30</v>
      </c>
      <c r="F282" s="5">
        <v>748.73</v>
      </c>
      <c r="G282" s="11">
        <f>F282*0.12</f>
        <v>89.8476</v>
      </c>
      <c r="H282" s="10">
        <f>F282*0.18</f>
        <v>134.7714</v>
      </c>
      <c r="I282" s="10">
        <f>F282+(F282*0.12)+(F282*0.18)</f>
        <v>973.34900000000005</v>
      </c>
      <c r="J282" s="10">
        <f t="shared" si="43"/>
        <v>1070.6839000000002</v>
      </c>
      <c r="K282" s="6"/>
      <c r="L282" s="3" t="s">
        <v>325</v>
      </c>
      <c r="M282" s="6" t="s">
        <v>937</v>
      </c>
      <c r="N282" s="7" t="s">
        <v>940</v>
      </c>
      <c r="O282" s="7" t="s">
        <v>515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2018-09-24T19:39:58Z</dcterms:created>
  <dcterms:modified xsi:type="dcterms:W3CDTF">2018-09-25T09:46:56Z</dcterms:modified>
</cp:coreProperties>
</file>