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590" windowHeight="5895"/>
  </bookViews>
  <sheets>
    <sheet name="Foglio1" sheetId="3" r:id="rId1"/>
  </sheets>
  <definedNames>
    <definedName name="_xlnm._FilterDatabase" localSheetId="0" hidden="1">Foglio1!$A$3:$O$190</definedName>
    <definedName name="_xlnm.Print_Area" localSheetId="0">Foglio1!$A$1:$O$190</definedName>
  </definedNames>
  <calcPr calcId="162913"/>
  <fileRecoveryPr autoRecover="0"/>
</workbook>
</file>

<file path=xl/calcChain.xml><?xml version="1.0" encoding="utf-8"?>
<calcChain xmlns="http://schemas.openxmlformats.org/spreadsheetml/2006/main">
  <c r="G17" i="3" l="1"/>
  <c r="H17" i="3"/>
  <c r="I17" i="3"/>
  <c r="J17" i="3" s="1"/>
  <c r="G18" i="3"/>
  <c r="H18" i="3"/>
  <c r="I18" i="3"/>
  <c r="J18" i="3" s="1"/>
  <c r="G6" i="3"/>
  <c r="H6" i="3"/>
  <c r="I6" i="3"/>
  <c r="J6" i="3" s="1"/>
  <c r="G70" i="3"/>
  <c r="H70" i="3"/>
  <c r="I70" i="3"/>
  <c r="J70" i="3" s="1"/>
  <c r="G35" i="3"/>
  <c r="H35" i="3"/>
  <c r="I35" i="3"/>
  <c r="J35" i="3" s="1"/>
  <c r="G36" i="3"/>
  <c r="H36" i="3"/>
  <c r="I36" i="3"/>
  <c r="J36" i="3" s="1"/>
  <c r="G19" i="3"/>
  <c r="H19" i="3"/>
  <c r="I19" i="3"/>
  <c r="J19" i="3" s="1"/>
  <c r="G161" i="3"/>
  <c r="H161" i="3"/>
  <c r="I161" i="3"/>
  <c r="J161" i="3" s="1"/>
  <c r="G121" i="3"/>
  <c r="H121" i="3"/>
  <c r="I121" i="3"/>
  <c r="J121" i="3" s="1"/>
  <c r="G122" i="3"/>
  <c r="H122" i="3"/>
  <c r="I122" i="3"/>
  <c r="J122" i="3" s="1"/>
  <c r="G123" i="3"/>
  <c r="H123" i="3"/>
  <c r="I123" i="3"/>
  <c r="J123" i="3" s="1"/>
  <c r="G20" i="3"/>
  <c r="H20" i="3"/>
  <c r="I20" i="3"/>
  <c r="J20" i="3" s="1"/>
  <c r="G124" i="3"/>
  <c r="H124" i="3"/>
  <c r="I124" i="3"/>
  <c r="J124" i="3" s="1"/>
  <c r="G125" i="3"/>
  <c r="H125" i="3"/>
  <c r="I125" i="3"/>
  <c r="J125" i="3" s="1"/>
  <c r="G126" i="3"/>
  <c r="H126" i="3"/>
  <c r="I126" i="3"/>
  <c r="J126" i="3" s="1"/>
  <c r="G71" i="3"/>
  <c r="H71" i="3"/>
  <c r="I71" i="3"/>
  <c r="J71" i="3" s="1"/>
  <c r="G162" i="3"/>
  <c r="H162" i="3"/>
  <c r="I162" i="3"/>
  <c r="J162" i="3" s="1"/>
  <c r="G163" i="3"/>
  <c r="H163" i="3"/>
  <c r="I163" i="3"/>
  <c r="J163" i="3" s="1"/>
  <c r="G164" i="3"/>
  <c r="H164" i="3"/>
  <c r="I164" i="3"/>
  <c r="J164" i="3" s="1"/>
  <c r="G53" i="3"/>
  <c r="H53" i="3"/>
  <c r="I53" i="3"/>
  <c r="J53" i="3" s="1"/>
  <c r="G75" i="3"/>
  <c r="H75" i="3"/>
  <c r="I75" i="3"/>
  <c r="J75" i="3" s="1"/>
  <c r="G72" i="3"/>
  <c r="H72" i="3"/>
  <c r="I72" i="3"/>
  <c r="J72" i="3" s="1"/>
  <c r="G165" i="3"/>
  <c r="H165" i="3"/>
  <c r="I165" i="3"/>
  <c r="J165" i="3" s="1"/>
  <c r="G127" i="3"/>
  <c r="H127" i="3"/>
  <c r="I127" i="3"/>
  <c r="J127" i="3" s="1"/>
  <c r="G128" i="3"/>
  <c r="H128" i="3"/>
  <c r="I128" i="3"/>
  <c r="J128" i="3" s="1"/>
  <c r="G129" i="3"/>
  <c r="H129" i="3"/>
  <c r="I129" i="3"/>
  <c r="J129" i="3" s="1"/>
  <c r="G76" i="3"/>
  <c r="H76" i="3"/>
  <c r="I76" i="3"/>
  <c r="J76" i="3" s="1"/>
  <c r="G166" i="3"/>
  <c r="H166" i="3"/>
  <c r="I166" i="3"/>
  <c r="J166" i="3" s="1"/>
  <c r="G167" i="3"/>
  <c r="H167" i="3"/>
  <c r="I167" i="3"/>
  <c r="J167" i="3" s="1"/>
  <c r="G168" i="3"/>
  <c r="H168" i="3"/>
  <c r="I168" i="3"/>
  <c r="J168" i="3" s="1"/>
  <c r="G169" i="3"/>
  <c r="H169" i="3"/>
  <c r="I169" i="3"/>
  <c r="J169" i="3" s="1"/>
  <c r="G170" i="3"/>
  <c r="H170" i="3"/>
  <c r="I170" i="3"/>
  <c r="J170" i="3" s="1"/>
  <c r="G77" i="3"/>
  <c r="H77" i="3"/>
  <c r="I77" i="3"/>
  <c r="J77" i="3" s="1"/>
  <c r="G78" i="3"/>
  <c r="H78" i="3"/>
  <c r="I78" i="3"/>
  <c r="J78" i="3" s="1"/>
  <c r="G79" i="3"/>
  <c r="H79" i="3"/>
  <c r="I79" i="3"/>
  <c r="J79" i="3" s="1"/>
  <c r="G171" i="3"/>
  <c r="H171" i="3"/>
  <c r="I171" i="3"/>
  <c r="J171" i="3" s="1"/>
  <c r="G158" i="3"/>
  <c r="H158" i="3"/>
  <c r="I158" i="3"/>
  <c r="J158" i="3" s="1"/>
  <c r="G172" i="3"/>
  <c r="H172" i="3"/>
  <c r="I172" i="3"/>
  <c r="J172" i="3" s="1"/>
  <c r="G173" i="3"/>
  <c r="H173" i="3"/>
  <c r="I173" i="3"/>
  <c r="J173" i="3" s="1"/>
  <c r="G174" i="3"/>
  <c r="H174" i="3"/>
  <c r="I174" i="3"/>
  <c r="J174" i="3" s="1"/>
  <c r="G80" i="3"/>
  <c r="H80" i="3"/>
  <c r="I80" i="3"/>
  <c r="J80" i="3" s="1"/>
  <c r="G81" i="3"/>
  <c r="H81" i="3"/>
  <c r="I81" i="3"/>
  <c r="J81" i="3" s="1"/>
  <c r="G175" i="3"/>
  <c r="H175" i="3"/>
  <c r="I175" i="3"/>
  <c r="J175" i="3" s="1"/>
  <c r="G176" i="3"/>
  <c r="H176" i="3"/>
  <c r="I176" i="3"/>
  <c r="J176" i="3" s="1"/>
  <c r="G159" i="3"/>
  <c r="H159" i="3"/>
  <c r="I159" i="3"/>
  <c r="J159" i="3" s="1"/>
  <c r="G130" i="3"/>
  <c r="H130" i="3"/>
  <c r="I130" i="3"/>
  <c r="J130" i="3" s="1"/>
  <c r="G131" i="3"/>
  <c r="H131" i="3"/>
  <c r="I131" i="3"/>
  <c r="J131" i="3" s="1"/>
  <c r="G132" i="3"/>
  <c r="H132" i="3"/>
  <c r="I132" i="3"/>
  <c r="J132" i="3" s="1"/>
  <c r="G82" i="3"/>
  <c r="H82" i="3"/>
  <c r="I82" i="3"/>
  <c r="J82" i="3" s="1"/>
  <c r="G83" i="3"/>
  <c r="H83" i="3"/>
  <c r="I83" i="3"/>
  <c r="J83" i="3" s="1"/>
  <c r="G160" i="3"/>
  <c r="H160" i="3"/>
  <c r="I160" i="3"/>
  <c r="J160" i="3" s="1"/>
  <c r="G177" i="3"/>
  <c r="H177" i="3"/>
  <c r="I177" i="3"/>
  <c r="J177" i="3" s="1"/>
  <c r="G184" i="3"/>
  <c r="H184" i="3"/>
  <c r="I184" i="3"/>
  <c r="J184" i="3" s="1"/>
  <c r="G84" i="3"/>
  <c r="H84" i="3"/>
  <c r="I84" i="3"/>
  <c r="J84" i="3" s="1"/>
  <c r="G73" i="3"/>
  <c r="H73" i="3"/>
  <c r="I73" i="3"/>
  <c r="J73" i="3" s="1"/>
  <c r="G133" i="3"/>
  <c r="H133" i="3"/>
  <c r="I133" i="3"/>
  <c r="J133" i="3" s="1"/>
  <c r="G134" i="3"/>
  <c r="H134" i="3"/>
  <c r="I134" i="3"/>
  <c r="J134" i="3" s="1"/>
  <c r="G135" i="3"/>
  <c r="H135" i="3"/>
  <c r="I135" i="3"/>
  <c r="J135" i="3" s="1"/>
  <c r="G178" i="3"/>
  <c r="H178" i="3"/>
  <c r="I178" i="3"/>
  <c r="J178" i="3" s="1"/>
  <c r="G179" i="3"/>
  <c r="H179" i="3"/>
  <c r="I179" i="3"/>
  <c r="J179" i="3" s="1"/>
  <c r="G85" i="3"/>
  <c r="H85" i="3"/>
  <c r="I85" i="3"/>
  <c r="J85" i="3" s="1"/>
  <c r="G180" i="3"/>
  <c r="H180" i="3"/>
  <c r="I180" i="3"/>
  <c r="J180" i="3" s="1"/>
  <c r="G181" i="3"/>
  <c r="H181" i="3"/>
  <c r="I181" i="3"/>
  <c r="J181" i="3" s="1"/>
  <c r="G182" i="3"/>
  <c r="H182" i="3"/>
  <c r="I182" i="3"/>
  <c r="J182" i="3" s="1"/>
  <c r="G86" i="3"/>
  <c r="H86" i="3"/>
  <c r="I86" i="3"/>
  <c r="J86" i="3" s="1"/>
  <c r="G87" i="3"/>
  <c r="H87" i="3"/>
  <c r="I87" i="3"/>
  <c r="J87" i="3" s="1"/>
  <c r="G183" i="3"/>
  <c r="H183" i="3"/>
  <c r="I183" i="3"/>
  <c r="J183" i="3" s="1"/>
  <c r="G88" i="3"/>
  <c r="H88" i="3"/>
  <c r="I88" i="3"/>
  <c r="J88" i="3" s="1"/>
  <c r="G57" i="3"/>
  <c r="H57" i="3"/>
  <c r="I57" i="3"/>
  <c r="J57" i="3" s="1"/>
  <c r="G58" i="3"/>
  <c r="H58" i="3"/>
  <c r="I58" i="3"/>
  <c r="J58" i="3" s="1"/>
  <c r="G89" i="3"/>
  <c r="H89" i="3"/>
  <c r="I89" i="3"/>
  <c r="J89" i="3" s="1"/>
  <c r="G90" i="3"/>
  <c r="H90" i="3"/>
  <c r="I90" i="3"/>
  <c r="J90" i="3" s="1"/>
  <c r="G74" i="3"/>
  <c r="H74" i="3"/>
  <c r="I74" i="3"/>
  <c r="J74" i="3" s="1"/>
  <c r="G115" i="3"/>
  <c r="H115" i="3"/>
  <c r="I115" i="3"/>
  <c r="J115" i="3" s="1"/>
  <c r="G116" i="3"/>
  <c r="H116" i="3"/>
  <c r="I116" i="3"/>
  <c r="J116" i="3" s="1"/>
  <c r="G136" i="3"/>
  <c r="H136" i="3"/>
  <c r="I136" i="3"/>
  <c r="J136" i="3" s="1"/>
  <c r="G137" i="3"/>
  <c r="H137" i="3"/>
  <c r="I137" i="3"/>
  <c r="J137" i="3" s="1"/>
  <c r="G138" i="3"/>
  <c r="H138" i="3"/>
  <c r="I138" i="3"/>
  <c r="J138" i="3" s="1"/>
  <c r="G91" i="3"/>
  <c r="H91" i="3"/>
  <c r="I91" i="3"/>
  <c r="J91" i="3" s="1"/>
  <c r="G185" i="3"/>
  <c r="H185" i="3"/>
  <c r="I185" i="3"/>
  <c r="J185" i="3" s="1"/>
  <c r="G186" i="3"/>
  <c r="H186" i="3"/>
  <c r="I186" i="3"/>
  <c r="J186" i="3" s="1"/>
  <c r="G187" i="3"/>
  <c r="H187" i="3"/>
  <c r="I187" i="3"/>
  <c r="J187" i="3" s="1"/>
  <c r="G92" i="3"/>
  <c r="H92" i="3"/>
  <c r="I92" i="3"/>
  <c r="J92" i="3" s="1"/>
  <c r="G93" i="3"/>
  <c r="H93" i="3"/>
  <c r="I93" i="3"/>
  <c r="J93" i="3" s="1"/>
  <c r="G188" i="3"/>
  <c r="H188" i="3"/>
  <c r="I188" i="3"/>
  <c r="J188" i="3" s="1"/>
  <c r="G94" i="3"/>
  <c r="H94" i="3"/>
  <c r="I94" i="3"/>
  <c r="J94" i="3"/>
  <c r="G59" i="3"/>
  <c r="H59" i="3"/>
  <c r="I59" i="3"/>
  <c r="J59" i="3"/>
  <c r="G60" i="3"/>
  <c r="H60" i="3"/>
  <c r="I60" i="3"/>
  <c r="J60" i="3"/>
  <c r="G95" i="3"/>
  <c r="H95" i="3"/>
  <c r="I95" i="3"/>
  <c r="J95" i="3" s="1"/>
  <c r="G96" i="3"/>
  <c r="H96" i="3"/>
  <c r="I96" i="3"/>
  <c r="J96" i="3" s="1"/>
  <c r="G97" i="3"/>
  <c r="H97" i="3"/>
  <c r="I97" i="3"/>
  <c r="J97" i="3" s="1"/>
  <c r="G98" i="3"/>
  <c r="H98" i="3"/>
  <c r="I98" i="3"/>
  <c r="J98" i="3" s="1"/>
  <c r="G99" i="3"/>
  <c r="H99" i="3"/>
  <c r="I99" i="3"/>
  <c r="J99" i="3" s="1"/>
  <c r="G189" i="3"/>
  <c r="H189" i="3"/>
  <c r="I189" i="3"/>
  <c r="J189" i="3" s="1"/>
  <c r="G61" i="3"/>
  <c r="H61" i="3"/>
  <c r="I61" i="3"/>
  <c r="J61" i="3" s="1"/>
  <c r="G62" i="3"/>
  <c r="H62" i="3"/>
  <c r="I62" i="3"/>
  <c r="J62" i="3" s="1"/>
  <c r="G100" i="3"/>
  <c r="H100" i="3"/>
  <c r="I100" i="3"/>
  <c r="J100" i="3" s="1"/>
  <c r="G101" i="3"/>
  <c r="H101" i="3"/>
  <c r="I101" i="3"/>
  <c r="J101" i="3" s="1"/>
  <c r="G102" i="3"/>
  <c r="H102" i="3"/>
  <c r="I102" i="3"/>
  <c r="J102" i="3" s="1"/>
  <c r="G190" i="3"/>
  <c r="H190" i="3"/>
  <c r="I190" i="3"/>
  <c r="J190" i="3" s="1"/>
  <c r="G103" i="3"/>
  <c r="H103" i="3"/>
  <c r="I103" i="3"/>
  <c r="J103" i="3" s="1"/>
  <c r="G63" i="3"/>
  <c r="H63" i="3"/>
  <c r="I63" i="3"/>
  <c r="J63" i="3" s="1"/>
  <c r="G64" i="3"/>
  <c r="H64" i="3"/>
  <c r="I64" i="3"/>
  <c r="J64" i="3" s="1"/>
  <c r="G104" i="3"/>
  <c r="H104" i="3"/>
  <c r="I104" i="3"/>
  <c r="J104" i="3" s="1"/>
  <c r="G105" i="3"/>
  <c r="H105" i="3"/>
  <c r="I105" i="3"/>
  <c r="J105" i="3" s="1"/>
  <c r="G106" i="3"/>
  <c r="H106" i="3"/>
  <c r="I106" i="3"/>
  <c r="J106" i="3" s="1"/>
  <c r="G65" i="3"/>
  <c r="H65" i="3"/>
  <c r="I65" i="3"/>
  <c r="J65" i="3" s="1"/>
  <c r="G66" i="3"/>
  <c r="H66" i="3"/>
  <c r="I66" i="3"/>
  <c r="J66" i="3" s="1"/>
  <c r="G107" i="3"/>
  <c r="H107" i="3"/>
  <c r="I107" i="3"/>
  <c r="J107" i="3" s="1"/>
  <c r="G108" i="3"/>
  <c r="H108" i="3"/>
  <c r="I108" i="3"/>
  <c r="J108" i="3" s="1"/>
  <c r="G109" i="3"/>
  <c r="H109" i="3"/>
  <c r="I109" i="3"/>
  <c r="J109" i="3" s="1"/>
  <c r="G110" i="3"/>
  <c r="H110" i="3"/>
  <c r="I110" i="3"/>
  <c r="J110" i="3" s="1"/>
  <c r="G67" i="3"/>
  <c r="H67" i="3"/>
  <c r="I67" i="3"/>
  <c r="J67" i="3" s="1"/>
  <c r="G68" i="3"/>
  <c r="H68" i="3"/>
  <c r="I68" i="3"/>
  <c r="J68" i="3" s="1"/>
  <c r="G21" i="3"/>
  <c r="H21" i="3"/>
  <c r="I21" i="3"/>
  <c r="J21" i="3" s="1"/>
  <c r="G22" i="3"/>
  <c r="H22" i="3"/>
  <c r="I22" i="3"/>
  <c r="J22" i="3" s="1"/>
  <c r="G120" i="3"/>
  <c r="H120" i="3"/>
  <c r="I120" i="3"/>
  <c r="J120" i="3" s="1"/>
  <c r="I16" i="3"/>
  <c r="J16" i="3"/>
  <c r="H16" i="3"/>
  <c r="G16" i="3"/>
  <c r="G55" i="3"/>
  <c r="H55" i="3"/>
  <c r="I55" i="3"/>
  <c r="J55" i="3" s="1"/>
  <c r="G155" i="3"/>
  <c r="H155" i="3"/>
  <c r="I155" i="3"/>
  <c r="J155" i="3" s="1"/>
  <c r="G113" i="3"/>
  <c r="H113" i="3"/>
  <c r="I113" i="3"/>
  <c r="J113" i="3" s="1"/>
  <c r="G23" i="3"/>
  <c r="H23" i="3"/>
  <c r="I23" i="3"/>
  <c r="J23" i="3" s="1"/>
  <c r="G24" i="3"/>
  <c r="H24" i="3"/>
  <c r="I24" i="3"/>
  <c r="J24" i="3" s="1"/>
  <c r="G25" i="3"/>
  <c r="H25" i="3"/>
  <c r="I25" i="3"/>
  <c r="J25" i="3" s="1"/>
  <c r="G26" i="3"/>
  <c r="H26" i="3"/>
  <c r="I26" i="3"/>
  <c r="J26" i="3" s="1"/>
  <c r="G27" i="3"/>
  <c r="H27" i="3"/>
  <c r="I27" i="3"/>
  <c r="J27" i="3" s="1"/>
  <c r="G28" i="3"/>
  <c r="H28" i="3"/>
  <c r="I28" i="3"/>
  <c r="J28" i="3" s="1"/>
  <c r="G46" i="3"/>
  <c r="H46" i="3"/>
  <c r="I46" i="3"/>
  <c r="J46" i="3" s="1"/>
  <c r="G54" i="3"/>
  <c r="H54" i="3"/>
  <c r="I54" i="3"/>
  <c r="J54" i="3" s="1"/>
  <c r="G47" i="3"/>
  <c r="H47" i="3"/>
  <c r="I47" i="3"/>
  <c r="J47" i="3" s="1"/>
  <c r="G48" i="3"/>
  <c r="H48" i="3"/>
  <c r="I48" i="3"/>
  <c r="J48" i="3" s="1"/>
  <c r="G4" i="3"/>
  <c r="H4" i="3"/>
  <c r="I4" i="3"/>
  <c r="J4" i="3" s="1"/>
  <c r="G156" i="3"/>
  <c r="H156" i="3"/>
  <c r="I156" i="3"/>
  <c r="J156" i="3" s="1"/>
  <c r="G157" i="3"/>
  <c r="H157" i="3"/>
  <c r="I157" i="3"/>
  <c r="J157" i="3" s="1"/>
  <c r="G56" i="3"/>
  <c r="H56" i="3"/>
  <c r="I56" i="3"/>
  <c r="J56" i="3" s="1"/>
  <c r="G29" i="3"/>
  <c r="H29" i="3"/>
  <c r="I29" i="3"/>
  <c r="J29" i="3" s="1"/>
  <c r="G30" i="3"/>
  <c r="H30" i="3"/>
  <c r="I30" i="3"/>
  <c r="J30" i="3" s="1"/>
  <c r="G31" i="3"/>
  <c r="H31" i="3"/>
  <c r="I31" i="3"/>
  <c r="J31" i="3" s="1"/>
  <c r="G32" i="3"/>
  <c r="H32" i="3"/>
  <c r="I32" i="3"/>
  <c r="J32" i="3" s="1"/>
  <c r="G33" i="3"/>
  <c r="H33" i="3"/>
  <c r="I33" i="3"/>
  <c r="J33" i="3" s="1"/>
  <c r="G34" i="3"/>
  <c r="H34" i="3"/>
  <c r="I34" i="3"/>
  <c r="J34" i="3" s="1"/>
  <c r="G114" i="3"/>
  <c r="H114" i="3"/>
  <c r="I114" i="3"/>
  <c r="J114" i="3" s="1"/>
  <c r="G5" i="3"/>
  <c r="H5" i="3"/>
  <c r="I5" i="3"/>
  <c r="J5" i="3" s="1"/>
  <c r="G49" i="3"/>
  <c r="H49" i="3"/>
  <c r="I49" i="3"/>
  <c r="J49" i="3" s="1"/>
  <c r="G50" i="3"/>
  <c r="H50" i="3"/>
  <c r="I50" i="3"/>
  <c r="J50" i="3" s="1"/>
  <c r="G10" i="3"/>
  <c r="H10" i="3"/>
  <c r="I10" i="3"/>
  <c r="J10" i="3" s="1"/>
  <c r="G41" i="3"/>
  <c r="H41" i="3"/>
  <c r="I41" i="3"/>
  <c r="J41" i="3" s="1"/>
  <c r="G43" i="3"/>
  <c r="H43" i="3"/>
  <c r="I43" i="3"/>
  <c r="J43" i="3" s="1"/>
  <c r="G11" i="3"/>
  <c r="H11" i="3"/>
  <c r="I11" i="3"/>
  <c r="J11" i="3" s="1"/>
  <c r="G37" i="3"/>
  <c r="H37" i="3"/>
  <c r="I37" i="3"/>
  <c r="J37" i="3" s="1"/>
  <c r="G38" i="3"/>
  <c r="H38" i="3"/>
  <c r="I38" i="3"/>
  <c r="J38" i="3" s="1"/>
  <c r="G12" i="3"/>
  <c r="H12" i="3"/>
  <c r="I12" i="3"/>
  <c r="J12" i="3" s="1"/>
  <c r="G13" i="3"/>
  <c r="H13" i="3"/>
  <c r="I13" i="3"/>
  <c r="J13" i="3" s="1"/>
  <c r="G117" i="3"/>
  <c r="H117" i="3"/>
  <c r="I117" i="3"/>
  <c r="J117" i="3" s="1"/>
  <c r="G118" i="3"/>
  <c r="H118" i="3"/>
  <c r="I118" i="3"/>
  <c r="J118" i="3" s="1"/>
  <c r="G14" i="3"/>
  <c r="H14" i="3"/>
  <c r="I14" i="3"/>
  <c r="J14" i="3" s="1"/>
  <c r="G40" i="3"/>
  <c r="H40" i="3"/>
  <c r="I40" i="3"/>
  <c r="J40" i="3" s="1"/>
  <c r="G15" i="3"/>
  <c r="H15" i="3"/>
  <c r="I15" i="3"/>
  <c r="J15" i="3" s="1"/>
  <c r="G119" i="3"/>
  <c r="H119" i="3"/>
  <c r="I119" i="3"/>
  <c r="J119" i="3" s="1"/>
  <c r="G42" i="3"/>
  <c r="H42" i="3"/>
  <c r="I42" i="3"/>
  <c r="J42" i="3" s="1"/>
  <c r="I154" i="3"/>
  <c r="J154" i="3" s="1"/>
  <c r="H154" i="3"/>
  <c r="G154" i="3"/>
  <c r="G144" i="3"/>
  <c r="H144" i="3"/>
  <c r="I144" i="3"/>
  <c r="J144" i="3" s="1"/>
  <c r="G7" i="3"/>
  <c r="H7" i="3"/>
  <c r="I7" i="3"/>
  <c r="J7" i="3" s="1"/>
  <c r="G8" i="3"/>
  <c r="H8" i="3"/>
  <c r="I8" i="3"/>
  <c r="J8" i="3" s="1"/>
  <c r="G145" i="3"/>
  <c r="H145" i="3"/>
  <c r="I145" i="3"/>
  <c r="J145" i="3" s="1"/>
  <c r="G146" i="3"/>
  <c r="H146" i="3"/>
  <c r="I146" i="3"/>
  <c r="J146" i="3" s="1"/>
  <c r="G69" i="3"/>
  <c r="H69" i="3"/>
  <c r="I69" i="3"/>
  <c r="J69" i="3" s="1"/>
  <c r="G44" i="3"/>
  <c r="H44" i="3"/>
  <c r="I44" i="3"/>
  <c r="J44" i="3" s="1"/>
  <c r="G147" i="3"/>
  <c r="H147" i="3"/>
  <c r="I147" i="3"/>
  <c r="J147" i="3" s="1"/>
  <c r="G148" i="3"/>
  <c r="H148" i="3"/>
  <c r="I148" i="3"/>
  <c r="J148" i="3" s="1"/>
  <c r="G141" i="3"/>
  <c r="H141" i="3"/>
  <c r="I141" i="3"/>
  <c r="J141" i="3" s="1"/>
  <c r="G142" i="3"/>
  <c r="H142" i="3"/>
  <c r="I142" i="3"/>
  <c r="J142" i="3" s="1"/>
  <c r="G45" i="3"/>
  <c r="H45" i="3"/>
  <c r="I45" i="3"/>
  <c r="J45" i="3" s="1"/>
  <c r="G51" i="3"/>
  <c r="H51" i="3"/>
  <c r="I51" i="3"/>
  <c r="J51" i="3" s="1"/>
  <c r="G52" i="3"/>
  <c r="H52" i="3"/>
  <c r="I52" i="3"/>
  <c r="J52" i="3" s="1"/>
  <c r="G9" i="3"/>
  <c r="H9" i="3"/>
  <c r="I9" i="3"/>
  <c r="J9" i="3" s="1"/>
  <c r="G139" i="3"/>
  <c r="H139" i="3"/>
  <c r="I139" i="3"/>
  <c r="J139" i="3" s="1"/>
  <c r="G111" i="3"/>
  <c r="H111" i="3"/>
  <c r="I111" i="3"/>
  <c r="J111" i="3" s="1"/>
  <c r="G112" i="3"/>
  <c r="H112" i="3"/>
  <c r="I112" i="3"/>
  <c r="J112" i="3" s="1"/>
  <c r="G149" i="3"/>
  <c r="H149" i="3"/>
  <c r="I149" i="3"/>
  <c r="J149" i="3" s="1"/>
  <c r="G150" i="3"/>
  <c r="H150" i="3"/>
  <c r="I150" i="3"/>
  <c r="J150" i="3" s="1"/>
  <c r="G153" i="3"/>
  <c r="H153" i="3"/>
  <c r="I153" i="3"/>
  <c r="J153" i="3" s="1"/>
  <c r="G140" i="3"/>
  <c r="H140" i="3"/>
  <c r="I140" i="3"/>
  <c r="J140" i="3" s="1"/>
  <c r="G151" i="3"/>
  <c r="H151" i="3"/>
  <c r="I151" i="3"/>
  <c r="J151" i="3" s="1"/>
  <c r="G152" i="3"/>
  <c r="H152" i="3"/>
  <c r="I152" i="3"/>
  <c r="J152" i="3" s="1"/>
  <c r="G39" i="3"/>
  <c r="H39" i="3"/>
  <c r="I39" i="3"/>
  <c r="J39" i="3" s="1"/>
  <c r="I143" i="3"/>
  <c r="J143" i="3"/>
  <c r="H143" i="3"/>
  <c r="G143" i="3"/>
</calcChain>
</file>

<file path=xl/sharedStrings.xml><?xml version="1.0" encoding="utf-8"?>
<sst xmlns="http://schemas.openxmlformats.org/spreadsheetml/2006/main" count="1510" uniqueCount="551">
  <si>
    <t>МНН</t>
  </si>
  <si>
    <t>Торговое наименование лекарственного препарата</t>
  </si>
  <si>
    <t>Лекарственная форма, дозировка, упаковка (полная)</t>
  </si>
  <si>
    <t>Владелец РУ/производитель/упаковщик/Выпускающий контроль</t>
  </si>
  <si>
    <t>Коли-
чество в потреб. упаков-
ке</t>
  </si>
  <si>
    <t>Предельная цена руб. без НДС</t>
  </si>
  <si>
    <t>Цена указана для первич. упаковки</t>
  </si>
  <si>
    <t>№ РУ</t>
  </si>
  <si>
    <t>Дата регистрации цены
(№ решения)</t>
  </si>
  <si>
    <t>Штрих-код (EAN13)</t>
  </si>
  <si>
    <t>АТХ</t>
  </si>
  <si>
    <t>Аминосалициловая кислота</t>
  </si>
  <si>
    <t>ПАС Натрия</t>
  </si>
  <si>
    <t>Аторвастатин</t>
  </si>
  <si>
    <t>Аскорбиновая кислота</t>
  </si>
  <si>
    <t>Аторис</t>
  </si>
  <si>
    <t>П N015398/01</t>
  </si>
  <si>
    <t>3838989596439</t>
  </si>
  <si>
    <t>4607055130612</t>
  </si>
  <si>
    <t>3838989596460</t>
  </si>
  <si>
    <t>4607055130636</t>
  </si>
  <si>
    <t>3838989596477</t>
  </si>
  <si>
    <t>ЛСР-002153/07</t>
  </si>
  <si>
    <t>3838989531485</t>
  </si>
  <si>
    <t>3838989531461</t>
  </si>
  <si>
    <t>Вакцина для профилактики гриппа [живая]</t>
  </si>
  <si>
    <t>ЛСР-007988/09</t>
  </si>
  <si>
    <t>4605518000397</t>
  </si>
  <si>
    <t>Вакцина для профилактики гриппа [инактивированная]</t>
  </si>
  <si>
    <t>ЛСР-007987/09</t>
  </si>
  <si>
    <t>4600488003492</t>
  </si>
  <si>
    <t>4600488003508</t>
  </si>
  <si>
    <t>Дротаверин</t>
  </si>
  <si>
    <t>Ибупрофен</t>
  </si>
  <si>
    <t>Калия йодид</t>
  </si>
  <si>
    <t>Калия хлорид+Натрия ацетат+Натрия хлорид</t>
  </si>
  <si>
    <t>Капреомицин</t>
  </si>
  <si>
    <t>Лайкоцин</t>
  </si>
  <si>
    <t>ЛС-000889</t>
  </si>
  <si>
    <t>Кларитромицин</t>
  </si>
  <si>
    <t>Лидокаин</t>
  </si>
  <si>
    <t>Р N003576/01</t>
  </si>
  <si>
    <t>Лизиноприл</t>
  </si>
  <si>
    <t>Линезолид</t>
  </si>
  <si>
    <t>Магния сульфат</t>
  </si>
  <si>
    <t>Меропенем</t>
  </si>
  <si>
    <t>ЛСР-002913/10</t>
  </si>
  <si>
    <t>Метоклопрамид</t>
  </si>
  <si>
    <t>Пентоксифиллин</t>
  </si>
  <si>
    <t>Прокаин</t>
  </si>
  <si>
    <t>Новокаин</t>
  </si>
  <si>
    <t>Р N000347/01</t>
  </si>
  <si>
    <t>Сертралин</t>
  </si>
  <si>
    <t>Асентра</t>
  </si>
  <si>
    <t>П N014474/01</t>
  </si>
  <si>
    <t>3838989572617</t>
  </si>
  <si>
    <t>Симвастатин</t>
  </si>
  <si>
    <t>П N013557/01</t>
  </si>
  <si>
    <t>Тетрациклин</t>
  </si>
  <si>
    <t>Р N003442/01</t>
  </si>
  <si>
    <t>Тиамин</t>
  </si>
  <si>
    <t>Тимолол</t>
  </si>
  <si>
    <t>Цефтриаксон</t>
  </si>
  <si>
    <t>Цефограм</t>
  </si>
  <si>
    <t>П N014422/01</t>
  </si>
  <si>
    <t>8901664001582</t>
  </si>
  <si>
    <t>8901664003968</t>
  </si>
  <si>
    <t>8901664003944</t>
  </si>
  <si>
    <t>8901664000561</t>
  </si>
  <si>
    <t>8901664003951</t>
  </si>
  <si>
    <t>8901664000578</t>
  </si>
  <si>
    <t>Эноксапарин натрия</t>
  </si>
  <si>
    <t>Эпоэтин альфа</t>
  </si>
  <si>
    <t>Эральфон</t>
  </si>
  <si>
    <t>ЛСР-006663/08</t>
  </si>
  <si>
    <t>3838989596453</t>
  </si>
  <si>
    <t>3838989596484</t>
  </si>
  <si>
    <t>Дорзоламид</t>
  </si>
  <si>
    <t>П N015991/01</t>
  </si>
  <si>
    <t>П N016215/01</t>
  </si>
  <si>
    <t>П N010970</t>
  </si>
  <si>
    <t>П N015494/01</t>
  </si>
  <si>
    <t>4810201008493</t>
  </si>
  <si>
    <t>ЛП-000093</t>
  </si>
  <si>
    <t>Теризидон</t>
  </si>
  <si>
    <t>ЛП-001644</t>
  </si>
  <si>
    <t>3838989608200</t>
  </si>
  <si>
    <t>ЛП-002302</t>
  </si>
  <si>
    <t>Эниксум</t>
  </si>
  <si>
    <t>ЛП-002330</t>
  </si>
  <si>
    <t>4605964004260</t>
  </si>
  <si>
    <t>4605964004277</t>
  </si>
  <si>
    <t>4605964004284</t>
  </si>
  <si>
    <t>4605964004291</t>
  </si>
  <si>
    <t>4605964004307</t>
  </si>
  <si>
    <t>4605964004314</t>
  </si>
  <si>
    <t>Микройодид 200</t>
  </si>
  <si>
    <t>ЛП-002282</t>
  </si>
  <si>
    <t>4605964004802</t>
  </si>
  <si>
    <t>4605964004819</t>
  </si>
  <si>
    <t>4605964004826</t>
  </si>
  <si>
    <t>4605964004833</t>
  </si>
  <si>
    <t>4605964004840</t>
  </si>
  <si>
    <t>4605964004857</t>
  </si>
  <si>
    <t>ЛП-002590</t>
  </si>
  <si>
    <t>Бозентан</t>
  </si>
  <si>
    <t>АО "КРКА, д.д., Ново место" - Словения</t>
  </si>
  <si>
    <t>4605964004321</t>
  </si>
  <si>
    <t>4605964004338</t>
  </si>
  <si>
    <t>4605964004345</t>
  </si>
  <si>
    <t>4605964004352</t>
  </si>
  <si>
    <t>4605964004369</t>
  </si>
  <si>
    <t>4605964005069</t>
  </si>
  <si>
    <t>4605964005137</t>
  </si>
  <si>
    <t>4605964005151</t>
  </si>
  <si>
    <t>4605964005144</t>
  </si>
  <si>
    <t>4605964005168</t>
  </si>
  <si>
    <t>Дидрогестерон</t>
  </si>
  <si>
    <t>Дюфастон</t>
  </si>
  <si>
    <t>П N011987/01</t>
  </si>
  <si>
    <t>N01BB02</t>
  </si>
  <si>
    <t>C10AA05</t>
  </si>
  <si>
    <t>C09AA03</t>
  </si>
  <si>
    <t>N01BA02</t>
  </si>
  <si>
    <t>M01AE01</t>
  </si>
  <si>
    <t>J01XX08</t>
  </si>
  <si>
    <t>B05BB01</t>
  </si>
  <si>
    <t>J01FA09</t>
  </si>
  <si>
    <t>Роулин-Роутек</t>
  </si>
  <si>
    <t>A11GA01</t>
  </si>
  <si>
    <t>C04AD03</t>
  </si>
  <si>
    <t>Ротима</t>
  </si>
  <si>
    <t>капли глазные, 0.5%, 10 мл (1) - флакон, 1 шт.  / пачка картонная</t>
  </si>
  <si>
    <t>ЛП-003381</t>
  </si>
  <si>
    <t>8906060500448</t>
  </si>
  <si>
    <t>капли глазные, 0.5%, 5 мл (1) - флакон, 1 шт.  / пачка картонная</t>
  </si>
  <si>
    <t>8906060500431</t>
  </si>
  <si>
    <t>J01DD04</t>
  </si>
  <si>
    <t>A03AD02</t>
  </si>
  <si>
    <t>Клацид</t>
  </si>
  <si>
    <t>J04AA01</t>
  </si>
  <si>
    <t>A03FA01</t>
  </si>
  <si>
    <t>Общество с ограниченной ответственностью "Гротекс" (ООО "Гротекс") - Россия</t>
  </si>
  <si>
    <t>B01AB05</t>
  </si>
  <si>
    <t>Эбботт Лэбораториз ГмбХ - Германия;Пр.,Перв.Уп.,Втор.Уп.,Вып.к.-ЭббВи С.р.Л. - Италия.</t>
  </si>
  <si>
    <t>C10AA01</t>
  </si>
  <si>
    <t>таблетки, 500 мг, (10) - упаковки ячейковые контурные, 2 шт. ~ / пачки картонные</t>
  </si>
  <si>
    <t>П N012722/01</t>
  </si>
  <si>
    <t>J04AK03</t>
  </si>
  <si>
    <t xml:space="preserve">H03CA  </t>
  </si>
  <si>
    <t>B05XA05</t>
  </si>
  <si>
    <t>таблетки покрытые пленочной оболочкой, 10 мг, (10) - блистер, 3 шт. ~ / пачки картонные</t>
  </si>
  <si>
    <t>таблетки, 500 мг, (10) - упаковки ячейковые контурные, 10 шт. ~ / пачки картонные</t>
  </si>
  <si>
    <t>таблетки, 500 мг, (10) - упаковки ячейковые контурные, 5 шт. ~ / пачки картонные</t>
  </si>
  <si>
    <t>B03XA01</t>
  </si>
  <si>
    <t>S01AA09</t>
  </si>
  <si>
    <t>J07BB01</t>
  </si>
  <si>
    <t>ЛП-003570</t>
  </si>
  <si>
    <t>8906060500523</t>
  </si>
  <si>
    <t>8906060500516</t>
  </si>
  <si>
    <t>8906060500530</t>
  </si>
  <si>
    <t>8906060500547</t>
  </si>
  <si>
    <t>8906060500554</t>
  </si>
  <si>
    <t>8906060500561</t>
  </si>
  <si>
    <t>J04AB30</t>
  </si>
  <si>
    <t>таблетки, 500 мг, (10) - упаковки ячейковые контурные, 1 шт. ~ / пачки картонные</t>
  </si>
  <si>
    <t>A11DA01</t>
  </si>
  <si>
    <t>G03DB01</t>
  </si>
  <si>
    <t>Акционерное общество "ВЕРТЕКС" (АО "ВЕРТЕКС") - Россия</t>
  </si>
  <si>
    <t>J01DH02</t>
  </si>
  <si>
    <t>N06AB06</t>
  </si>
  <si>
    <t>4605964006141</t>
  </si>
  <si>
    <t>4605964006110</t>
  </si>
  <si>
    <t>4605964006127</t>
  </si>
  <si>
    <t>4605964006134</t>
  </si>
  <si>
    <t>4605964006080</t>
  </si>
  <si>
    <t>4605964006073</t>
  </si>
  <si>
    <t>4605964006103</t>
  </si>
  <si>
    <t>4605964006097</t>
  </si>
  <si>
    <t>Акционерное общество "Татхимфармпрепараты" (АО "Татхимфармпрепараты" ) - Россия</t>
  </si>
  <si>
    <t>ЛП-003722</t>
  </si>
  <si>
    <t>таблетки пролонгированного действия покрытые пленочной оболочкой, 150 мг, (10) - упаковки ячейковые контурные, 6 шт. ~ / пачки картонные</t>
  </si>
  <si>
    <t>S01EC03</t>
  </si>
  <si>
    <t>Бозенекс</t>
  </si>
  <si>
    <t>ЛП-004208</t>
  </si>
  <si>
    <t>C02KX01</t>
  </si>
  <si>
    <t>ЛП-002717</t>
  </si>
  <si>
    <t>4680013241711</t>
  </si>
  <si>
    <t>4680013241742</t>
  </si>
  <si>
    <t>4680013241728</t>
  </si>
  <si>
    <t>4680013241735</t>
  </si>
  <si>
    <t>4680013241704</t>
  </si>
  <si>
    <t>таблетки, 500 мг, (10) - упаковки ячейковые контурные, 3 шт. ~ / пачки картонные</t>
  </si>
  <si>
    <t>раствор для инъекций, 20 мг/мл, 5 мл (1) - ампулы, 10 шт. в комплекте с ножом ампульным, если необходим для ампул данного типа / пачка картонная</t>
  </si>
  <si>
    <t>раствор для внутримышечного введения, 50 мг/мл, 1 мл (1) - ампулы, 10 шт. в комплекте с ножом ампульным или скарификатором / пачка  картонная</t>
  </si>
  <si>
    <t>капсулы, 300 мг, (10) - блистеры, 3 шт. ~ / пачки картонные</t>
  </si>
  <si>
    <t>капсулы, 250 мг, (10) - блистеры, 1 шт. ~ / пачки картонные</t>
  </si>
  <si>
    <t>порошок для приготовления раствора для внутривенного и внутримышечного введения, 1 г, флаконы, 1 шт.  / пачки картонные</t>
  </si>
  <si>
    <t>таблетки, 10 мг, (30) - упаковки ячейковые контурные, 1 шт.  / пачки картонные</t>
  </si>
  <si>
    <t>Глаукопт</t>
  </si>
  <si>
    <t>капли глазные, 2%, 5 мл флаконы, 1 шт. ~ / пачки картонные</t>
  </si>
  <si>
    <t>ЛП-004438</t>
  </si>
  <si>
    <t>4640018640995</t>
  </si>
  <si>
    <t>порошок для приготовления раствора для внутривенного введения, 1 г, флаконы, 1 шт.  / пачки картонные</t>
  </si>
  <si>
    <t>таблетки, 10 мг, (30) - упаковки ячейковые контурные, 2 шт.  / пачки картонные</t>
  </si>
  <si>
    <t>таблетки, 5 мг, (30) - упаковки ячейковые контурные, 1 шт.  / пачки картонные</t>
  </si>
  <si>
    <t>Открытое акционерное общество "Борисовский завод медицинских препаратов" (ОАО "БЗМП") - Республика Беларусь</t>
  </si>
  <si>
    <t>гранулы кишечнорастворимые, 600 мг/г, 5.52 г пакеты, 100 шт.  / коробки картонные</t>
  </si>
  <si>
    <t>гранулы кишечнорастворимые, 600 мг/г, 5 г пакеты, 100 шт.  / коробки картонные</t>
  </si>
  <si>
    <t>гранулы кишечнорастворимые, 600 мг/г, 5 г пакеты, 20 шт.  / коробки картонные</t>
  </si>
  <si>
    <t>гранулы кишечнорастворимые, 600 мг/г, 5.52 г пакеты, 10 шт.  / коробки картонные</t>
  </si>
  <si>
    <t>гранулы кишечнорастворимые, 600 мг/г, 5 г пакеты, 10 шт.  / коробки картонные</t>
  </si>
  <si>
    <t>гранулы кишечнорастворимые, 600 мг/г, 6 г пакеты, 20 шт.  / коробки картонные</t>
  </si>
  <si>
    <t>гранулы кишечнорастворимые, 600 мг/г, 5 г пакеты, 50 шт.  / коробки картонные</t>
  </si>
  <si>
    <t>гранулы кишечнорастворимые, 600 мг/г, 5.52 г пакеты, 50 шт.  / коробки картонные</t>
  </si>
  <si>
    <t>гранулы кишечнорастворимые, 600 мг/г, 6 г пакеты, 100 шт.  / коробки картонные</t>
  </si>
  <si>
    <t>гранулы кишечнорастворимые, 600 мг/г, 4 г пакеты, 100 шт.  / коробки картонные</t>
  </si>
  <si>
    <t>гранулы кишечнорастворимые, 600 мг/г, 6 г пакеты, 50 шт.  / коробки картонные</t>
  </si>
  <si>
    <t>гранулы кишечнорастворимые, 600 мг/г, 4 г пакеты, 20 шт.  / коробки картонные</t>
  </si>
  <si>
    <t>гранулы кишечнорастворимые, 600 мг/г, 5.52 г пакеты, 20 шт.  / коробки картонные</t>
  </si>
  <si>
    <t>гранулы кишечнорастворимые, 600 мг/г, 5.34 г пакеты, 20 шт.  / коробки картонные</t>
  </si>
  <si>
    <t>гранулы кишечнорастворимые, 600 мг/г, 9.2 г пакеты, 100 шт.  / коробки картонные</t>
  </si>
  <si>
    <t>гранулы кишечнорастворимые, 600 мг/г, 5.34 г пакеты, 50 шт.  / коробки картонные</t>
  </si>
  <si>
    <t>гранулы кишечнорастворимые, 600 мг/г, 6 г пакеты, 10 шт.  / коробки картонные</t>
  </si>
  <si>
    <t>гранулы кишечнорастворимые, 600 мг/г, 6.67 г пакеты, 50 шт.  / коробки картонные</t>
  </si>
  <si>
    <t>гранулы кишечнорастворимые, 600 мг/г, 5.34 г пакеты, 100 шт.  / коробки картонные</t>
  </si>
  <si>
    <t>гранулы кишечнорастворимые, 600 мг/г, 4 г пакеты, 50 шт.  / коробки картонные</t>
  </si>
  <si>
    <t>капсулы, 250 мг, (10) - блистеры, 1 шт.  / пачки картонные</t>
  </si>
  <si>
    <t>4640018641510</t>
  </si>
  <si>
    <t>4640018641763</t>
  </si>
  <si>
    <t>4640018641640</t>
  </si>
  <si>
    <t>4640018641503</t>
  </si>
  <si>
    <t>4640018641541</t>
  </si>
  <si>
    <t>4640018641428</t>
  </si>
  <si>
    <t>4640018641497</t>
  </si>
  <si>
    <t>4640018641596</t>
  </si>
  <si>
    <t>4640018641688</t>
  </si>
  <si>
    <t>4640018641749</t>
  </si>
  <si>
    <t>4640018641442</t>
  </si>
  <si>
    <t>4640018641602</t>
  </si>
  <si>
    <t>4640018641558</t>
  </si>
  <si>
    <t>4640018641459</t>
  </si>
  <si>
    <t>4640018641732</t>
  </si>
  <si>
    <t>4640018641589</t>
  </si>
  <si>
    <t>4640018641701</t>
  </si>
  <si>
    <t>4640018641466</t>
  </si>
  <si>
    <t>4640018641626</t>
  </si>
  <si>
    <t>4640018641411</t>
  </si>
  <si>
    <t>4640018641534</t>
  </si>
  <si>
    <t>4640018641473</t>
  </si>
  <si>
    <t>4640018641725</t>
  </si>
  <si>
    <t>4640018641480</t>
  </si>
  <si>
    <t>4640018641619</t>
  </si>
  <si>
    <t>4640018641565</t>
  </si>
  <si>
    <t>4640018641657</t>
  </si>
  <si>
    <t>4640018641756</t>
  </si>
  <si>
    <t>4640018641435</t>
  </si>
  <si>
    <t>4640018641718</t>
  </si>
  <si>
    <t>4640018641671</t>
  </si>
  <si>
    <t>4640018641527</t>
  </si>
  <si>
    <t>4640018641633</t>
  </si>
  <si>
    <t>4640018641572</t>
  </si>
  <si>
    <t>4640018641664</t>
  </si>
  <si>
    <t>4640018641695</t>
  </si>
  <si>
    <t>4640018641350</t>
  </si>
  <si>
    <t>4640018641381</t>
  </si>
  <si>
    <t>Акционерное общество "Органика" (АО "Органика") - Россия</t>
  </si>
  <si>
    <t>Публичное акционерное общество "Красфарма" (ПАО "Красфарма") - Россия</t>
  </si>
  <si>
    <t>таблетки, 500 мг, (10) - упаковки ячейковые контурные, 4 шт. ~ / пачки картонные</t>
  </si>
  <si>
    <t>Орхид Хелскэр (подразделение Орхид Фарма Лимитед) - Индия</t>
  </si>
  <si>
    <t>таблетки, 200 мкг, 25 шт. контурная ячейковая упаковка, 4 шт. ~ / пачка картонная</t>
  </si>
  <si>
    <t>таблетки, 200 мкг, 25 шт. контурная ячейковая упаковка, 2 шт. ~ / пачка картонная</t>
  </si>
  <si>
    <t>мазь глазная, 1%, 3 г (1) - туба, 1 шт. ~ / пачка картонная</t>
  </si>
  <si>
    <t>мазь глазная, 1%, 5 г (1) - туба, 1 шт. ~ / пачка картонная</t>
  </si>
  <si>
    <t>Закрытое акционерное общество "ФармФирма "Сотекс" (ЗАО "ФармФирма "Сотекс") - Россия;Пр.,Перв.Уп.,Втор.Уп.,Вып.к.-Акционерное Общество "Рафарма" (АО "Рафарма") - Россия.</t>
  </si>
  <si>
    <t>Акционерное общество "Научно-производственное объединение по медицинским иммунобиологическим препаратам "Микроген"  (АО "НПО "Микроген") - Россия</t>
  </si>
  <si>
    <t>таблетки, покрытые пленочной оболочкой, 300 мг, (10) - банки, 1 шт. ~ / пачки картонные</t>
  </si>
  <si>
    <t>ЛП-005051</t>
  </si>
  <si>
    <t>4640018642043</t>
  </si>
  <si>
    <t>таблетки, покрытые пленочной оболочкой, 300 мг, (10) - блистеры, 1 шт. ~ / пачки картонные</t>
  </si>
  <si>
    <t>4640018642036</t>
  </si>
  <si>
    <t>Софосбувир</t>
  </si>
  <si>
    <t>Совальди</t>
  </si>
  <si>
    <t>ЛП-003527</t>
  </si>
  <si>
    <t>J05AX15</t>
  </si>
  <si>
    <t>Ампициллин+[Сульбактам]</t>
  </si>
  <si>
    <t>Ампициллин+Сульбактам</t>
  </si>
  <si>
    <t>Р N003730/01</t>
  </si>
  <si>
    <t>J01CR01</t>
  </si>
  <si>
    <t>порошок для приготовления раствора для внутривенного и внутримышечного введения, 1 г, 1 г (1) - флаконы, 1 шт.  / пачки картонные</t>
  </si>
  <si>
    <t>таблетки покрытые пленочной оболочкой, 10 мг, (20) - блистер, 1 шт.  / пачка картонная</t>
  </si>
  <si>
    <t>Эбботт Хелскеа Продактс Б.В. - Нидерланды;Пр.,Перв.Уп.,Втор.Уп.,Вып.к.-Акционерное общество "ВЕРОФАРМ" (АО "ВЕРОФАРМ") - Россия.</t>
  </si>
  <si>
    <t>01.02.2019 20-4-4092423-изм</t>
  </si>
  <si>
    <t>4620011583147</t>
  </si>
  <si>
    <t>Бумидол</t>
  </si>
  <si>
    <t>суспензия для приема внутрь для детей [со вкусом клубники], 100 мг/5 мл, 150 мл флакон, 1 шт. в комплекте с ложкой мерной / пачка  картонная</t>
  </si>
  <si>
    <t>ЛП-005141</t>
  </si>
  <si>
    <t>04.02.2019 53/20-19</t>
  </si>
  <si>
    <t>4670028223253</t>
  </si>
  <si>
    <t>суспензия для приема внутрь для детей [со вкусом клубники], 100 мг/5 мл, 100 мл флакон, 1 шт. в комплекте со стаканом мерным / пачка картонная</t>
  </si>
  <si>
    <t>4670028223222</t>
  </si>
  <si>
    <t>суспензия для приема внутрь для детей [со вкусом клубники], 100 мг/5 мл, 150 мл флакон, 1 шт. в комплекте со стаканом мерным / пачка картонная</t>
  </si>
  <si>
    <t>4670028223239</t>
  </si>
  <si>
    <t>суспензия для приема внутрь для детей [со вкусом клубники], 100 мг/5 мл, 100 мл флакон, 1 шт. в комплекте с мерным шприцем / пачка картонная</t>
  </si>
  <si>
    <t>4670028223208</t>
  </si>
  <si>
    <t>суспензия для приема внутрь для детей [со вкусом клубники], 100 мг/5 мл, 150 мл флакон, 1 шт. в комплекте с мерным шприцем / пачка картонная</t>
  </si>
  <si>
    <t>4670028223215</t>
  </si>
  <si>
    <t>суспензия для приема внутрь для детей [со вкусом клубники], 100 мг/5 мл, 100 мл флакон, 1 шт. в комплекте с ложкой мерной / пачка картонная</t>
  </si>
  <si>
    <t>4670028223246</t>
  </si>
  <si>
    <t>суспензия для приема внутрь для детей [со вкусом клубники], 100 мг/5 мл, 150 мл флакон, 1 шт. в комплекте с ложкой мерной / пачка картонная</t>
  </si>
  <si>
    <t>4670028223314</t>
  </si>
  <si>
    <t>4670028223284</t>
  </si>
  <si>
    <t>4670028223291</t>
  </si>
  <si>
    <t>4670028223260</t>
  </si>
  <si>
    <t>4670028223277</t>
  </si>
  <si>
    <t>4670028223307</t>
  </si>
  <si>
    <t>01.02.2019 20-4-4090985-изм</t>
  </si>
  <si>
    <t>4604060004143</t>
  </si>
  <si>
    <t>4604060003399</t>
  </si>
  <si>
    <t>01.02.2019 20-4-4090986-изм</t>
  </si>
  <si>
    <t>4604060009421</t>
  </si>
  <si>
    <t>4604060009438</t>
  </si>
  <si>
    <t>Симвастатин Санофи</t>
  </si>
  <si>
    <t>таблетки, покрытые пленочной оболочкой, 40 мг, (14) - блистер, 2 шт.  / пачка  картонная</t>
  </si>
  <si>
    <t>АО "Санофи Россия" - Россия;Пр.,Перв.Уп.,Втор.Уп.,Вып.к.-Зентива к.с. - Чешская Республика.</t>
  </si>
  <si>
    <t>01.02.2019 20-4-4091000-изм</t>
  </si>
  <si>
    <t>8594739225022</t>
  </si>
  <si>
    <t>таблетки, покрытые пленочной оболочкой, 20 мг, (14) - блистер, 2 шт.  / пачка  картонная</t>
  </si>
  <si>
    <t>8594739225015</t>
  </si>
  <si>
    <t>таблетки, покрытые пленочной оболочкой, 10 мг, (14) - блистер, 2 шт.  / пачка  картонная</t>
  </si>
  <si>
    <t>8594739225008</t>
  </si>
  <si>
    <t>Хесол-СОЛОфарм</t>
  </si>
  <si>
    <t>раствор для инфузий, ~, 100 мл (1) - флакон, 1 шт. ~ / гофрокорб картонный (для стационаров)</t>
  </si>
  <si>
    <t>01.02.2019 20-4-4090892-изм</t>
  </si>
  <si>
    <t>раствор для инфузий, ~, 400 мл (1) - флакон, 1 шт. ~ / гофрокорб картонный (для стационаров)</t>
  </si>
  <si>
    <t>раствор для инфузий, ~, 250 мл (1) - флакон, 1 шт. ~ / гофрокорб картонный (для стационаров)</t>
  </si>
  <si>
    <t>раствор для инфузий, ~, 500 мл (1) - флакон, 1 шт. ~ / гофрокорб картонный (для стационаров)</t>
  </si>
  <si>
    <t>раствор для инфузий, ~, 200 мл (1) - флакон, 1 шт. ~ / гофрокорб картонный (для стационаров)</t>
  </si>
  <si>
    <t>раствор для инфузий, ~, 100 мл (1) - флакон, 1 шт.  / лоток картонный (для стационаров)</t>
  </si>
  <si>
    <t>4670028224489</t>
  </si>
  <si>
    <t>раствор для инфузий, ~, 200 мл (1) - флакон, 1 шт.  / лоток картонный (для стационаров)</t>
  </si>
  <si>
    <t>4670028224502</t>
  </si>
  <si>
    <t>раствор для инфузий, ~, 400 мл (1) - флакон, 1 шт.  / лоток картонный (для стационаров)</t>
  </si>
  <si>
    <t>4670028224540</t>
  </si>
  <si>
    <t>раствор для инфузий, ~, 250 мл (1) - флакон, 1 шт.  / лоток картонный (для стационаров)</t>
  </si>
  <si>
    <t>4670028224526</t>
  </si>
  <si>
    <t>раствор для инфузий, ~, 500 мл (1) - флакон, 1 шт.  / лоток картонный (для стационаров)</t>
  </si>
  <si>
    <t>4670028224564</t>
  </si>
  <si>
    <t>раствор для инъекций, 3000 анти-Ха МЕ/0.3 мл, 0.3 мл ампулы, 5 шт.  / контурные ячейковые упаковки (2) - пачки картонные</t>
  </si>
  <si>
    <t>Закрытое акционерное общество "ФармФирма "Сотекс" (ЗАО "ФармФирма "Сотекс") - Россия</t>
  </si>
  <si>
    <t>01.02.2019 20-4-4090930-изм</t>
  </si>
  <si>
    <t>раствор для инъекций, 3000 анти-Ха МЕ/0.3 мл, 0.3 мл шприцы с устройством защиты иглы, 2 шт.  / контурные ячейковые упаковки (5) - пачки картонные</t>
  </si>
  <si>
    <t>раствор для инъекций, 5000 анти-Ха МЕ/0.5 мл, 0.5 мл ампулы, 5 шт.  / контурные ячейковые упаковки (2) - пачки картонные</t>
  </si>
  <si>
    <t>раствор для инъекций, 8000 анти-Ха МЕ/0.8 мл, 0.8 мл шприцы с устройством защиты иглы, 2 шт.  / контурные ячейковые упаковки (5) - пачки картонные</t>
  </si>
  <si>
    <t>раствор для инъекций, 8000 анти-Ха МЕ/0.8 мл, 0.8 мл ампулы, 5 шт.  / контурные ячейковые упаковки (2) - пачки картонные</t>
  </si>
  <si>
    <t>раствор для инъекций, 8000 анти-Ха МЕ/0.8 мл, 0.8 мл шприцы, 2 шт.  / контурные ячейковые упаковки (5) - пачки картонные</t>
  </si>
  <si>
    <t>раствор для инъекций, 6000 анти-Ха МЕ/0.6 мл, 0.6 мл шприцы, 2 шт.  / контурные ячейковые упаковки (5) - пачки картонные</t>
  </si>
  <si>
    <t>раствор для инъекций, 6000 анти-Ха МЕ/0.6 мл, 0.6 мл шприцы с устройством защиты иглы, 2 шт.  / контурные ячейковые упаковки (5) - пачки картонные</t>
  </si>
  <si>
    <t>раствор для инъекций, 6000 анти-Ха МЕ/0.6 мл, 0.6 мл ампулы, 5 шт.  / контурные ячейковые упаковки (2) - пачки картонные</t>
  </si>
  <si>
    <t>раствор для инъекций, 2000 анти-Ха МЕ/0.2 мл, 0.2 мл шприцы, 2 шт.  / контурные ячейковые упаковки (5) - пачки картонные</t>
  </si>
  <si>
    <t>раствор для инъекций, 7000 анти-Ха МЕ/0.7 мл, 0.7 мл шприцы, 2 шт.  / контурные ячейковые упаковки (5) - пачки картонные</t>
  </si>
  <si>
    <t>раствор для инъекций, 7000 анти-Ха МЕ/0.7 мл, 0.7 мл шприцы с устройством защиты иглы, 2 шт.  / контурные ячейковые упаковки (5) - пачки картонные</t>
  </si>
  <si>
    <t>раствор для инъекций, 7000 анти-Ха МЕ/0.7 мл, 0.7 мл ампулы, 5 шт.  / контурные ячейковые упаковки (2) - пачки картонные</t>
  </si>
  <si>
    <t>раствор для инъекций, 2000 анти-Ха МЕ/0.2 мл, 0.2 мл шприцы с устройством защиты иглы, 2 шт.  / контурные ячейковые упаковки (5) - пачки картонные</t>
  </si>
  <si>
    <t>раствор для инъекций, 3000 анти-Ха МЕ/0.3 мл, 0.3 мл шприцы, 2 шт.  / контурные ячейковые упаковки (5) - пачки картонные</t>
  </si>
  <si>
    <t>раствор для инъекций, 4000 анти-Ха МЕ/0.4 мл, 0.4 мл ампулы, 5 шт.  / контурные ячейковые упаковки (2) - пачки картонные</t>
  </si>
  <si>
    <t>раствор для инъекций, 4000 анти-Ха МЕ/0.4 мл, 0.4 мл шприцы, 2 шт.  / контурные ячейковые упаковки (5) - пачки картонные</t>
  </si>
  <si>
    <t>раствор для инъекций, 4000 анти-Ха МЕ/0.4 мл, 0.4 мл шприцы с устройством защиты иглы, 2 шт.  / контурные ячейковые упаковки (5) - пачки картонные</t>
  </si>
  <si>
    <t>раствор для инъекций, 5000 анти-Ха МЕ/0.5 мл, 0.5 мл шприцы с устройством защиты иглы, 2 шт.  / контурные ячейковые упаковки (5) - пачки картонные</t>
  </si>
  <si>
    <t>раствор для инъекций, 5000 анти-Ха МЕ/0.5 мл, 0.5 мл шприцы, 2 шт.  / контурные ячейковые упаковки (5) - пачки картонные</t>
  </si>
  <si>
    <t>раствор для инъекций, 10000 анти-Ха МЕ/мл, 1 мл шприцы с устройством защиты иглы, 2 шт.  / контурные ячейковые упаковки (1) - пачки картонные</t>
  </si>
  <si>
    <t>раствор для инъекций, 10000 анти-Ха МЕ/мл, 1 мл ампулы, 5 шт.  / контурные ячейковые упаковки (2) - пачки картонные</t>
  </si>
  <si>
    <t>раствор для инъекций, 2000 анти-Ха МЕ/0.2 мл, 0.2 мл ампулы, 5 шт. ~ / контурные ячейковые упаковки (2) - пачки картонные</t>
  </si>
  <si>
    <t>порошок для приготовления раствора для внутривенного и внутримышечного введения, 500 мг, 500 мг (1) - флакон, 1 шт. в комплекте с растворителем: вода для инъекций (ампулы) 5 мл / пачки картонные</t>
  </si>
  <si>
    <t>01.02.2019 20-4-4091049-изм</t>
  </si>
  <si>
    <t>порошок для приготовления раствора для внутривенного и внутримышечного введения, 500 мг, 500 мг (1) - флаконы, 50 шт.  / пачка картонная (для стационаров)</t>
  </si>
  <si>
    <t>порошок для приготовления раствора для внутривенного и внутримышечного введения, 500 мг, 500 мг (1) - флаконы, 1 шт.  / пачки картонные</t>
  </si>
  <si>
    <t>8901664001599</t>
  </si>
  <si>
    <t>порошок для приготовления раствора для внутривенного и внутримышечного введения, 250 мг, 250 мг (1) - флаконы, 50 шт.  / пачка картонная (для стационаров)</t>
  </si>
  <si>
    <t>порошок для приготовления раствора для внутривенного и внутримышечного введения, 250 мг, 250 мг (1) - флаконы, 1 шт. в комплекте с растворителем: вода для инъекций (ампулы) 5 мл / пачки  картонные</t>
  </si>
  <si>
    <t>порошок для приготовления раствора для внутривенного и внутримышечного введения, 250 мг, 250 мг флаконы, 1 шт.  / пачки  картонные</t>
  </si>
  <si>
    <t>8901664001605</t>
  </si>
  <si>
    <t>порошок для приготовления раствора для внутривенного и внутримышечного введения, 1 г, 1 г (1) - флаконы, 50 шт.  / пачка картонная (для стационаров)</t>
  </si>
  <si>
    <t>ЗАО "Фармгид" - Россия;Пр.,Перв.Уп.,Втор.Уп.,Вып.к.-ООО "Интерфарма" - Россия.</t>
  </si>
  <si>
    <t>05.02.2019 20-4-4091460-изм</t>
  </si>
  <si>
    <t>4670005390640</t>
  </si>
  <si>
    <t>05.02.2019 20-4-4091461-изм</t>
  </si>
  <si>
    <t>4670005390633</t>
  </si>
  <si>
    <t>гранулы кишечнорастворимые, 600 мг/г, 8.34 г пакеты, 100 шт.  / коробки картонные</t>
  </si>
  <si>
    <t>Скан Биотек Лимитед - Индия;Пр.,Перв.Уп.,Втор.Уп.,Вып.к.-Общество с ограниченной ответственностью "РОЗЛЕКС ФАРМ" (ООО "РОЗЛЕКС ФАРМ") - Россия.</t>
  </si>
  <si>
    <t>05.02.2019 20-4-4091418-изм</t>
  </si>
  <si>
    <t>гранулы кишечнорастворимые, 600 мг/г, 6.67 г пакеты, 10 шт.  / коробки картонные</t>
  </si>
  <si>
    <t>гранулы кишечнорастворимые, 600 мг/г, 5.34 г пакеты, 10 шт.  / контейнеры пластиковые</t>
  </si>
  <si>
    <t>гранулы кишечнорастворимые, 600 мг/г, 6.7 г пакеты, 50 шт.  / коробки картонные</t>
  </si>
  <si>
    <t>гранулы кишечнорастворимые, 600 мг/г, 6.67 г пакеты, 20 шт.  / коробки картонные</t>
  </si>
  <si>
    <t>гранулы кишечнорастворимые, 600 мг/г, 6.7 г пакеты, 100 шт.  / коробки картонные</t>
  </si>
  <si>
    <t>гранулы кишечнорастворимые, 600 мг/г, 8.34 г пакеты, 10 шт.  / коробки картонные</t>
  </si>
  <si>
    <t>гранулы кишечнорастворимые, 600 мг/г, 6.67 г пакеты, 100 шт.  / коробки картонные</t>
  </si>
  <si>
    <t>гранулы кишечнорастворимые, 600 мг/г, 8.34 г пакеты, 20 шт.  / коробки картонные</t>
  </si>
  <si>
    <t>гранулы кишечнорастворимые, 600 мг/г, 6.7 г пакеты, 10 шт.  / коробки картонные</t>
  </si>
  <si>
    <t>гранулы кишечнорастворимые, 600 мг/г, 9.2 г пакеты, 10 шт.  / коробки картонные</t>
  </si>
  <si>
    <t>гранулы кишечнорастворимые, 600 мг/г, 6.7 г пакеты, 20 шт.  / коробки картонные</t>
  </si>
  <si>
    <t>гранулы кишечнорастворимые, 600 мг/г, 9.2 г пакеты, 20 шт.  / коробки картонные</t>
  </si>
  <si>
    <t>гранулы кишечнорастворимые, 600 мг/г, 9.2 г пакеты, 50 шт.  / коробки картонные</t>
  </si>
  <si>
    <t>гранулы кишечнорастворимые, 600 мг/г, 4 г пакеты, 10 шт.  / коробки  картонные</t>
  </si>
  <si>
    <t>гранулы кишечнорастворимые, 600 мг/г, 8.34 г пакеты, 50 шт.  / коробки картонные</t>
  </si>
  <si>
    <t>05.02.2019 20-4-4091419-изм</t>
  </si>
  <si>
    <t>Скан Биотек Лимитед - Индия;Пр.,Перв.Уп.,Втор.Уп.,Вып.к.-Скан Биотек Лтд - Индия.</t>
  </si>
  <si>
    <t>05.02.2019 20-4-4091420-изм</t>
  </si>
  <si>
    <t>капсулы, 150 мг, (10) - блистеры, 1 шт.  / пачки картонные</t>
  </si>
  <si>
    <t>Скан Биотек Лимитед - Индия;Пр.,Перв.Уп.-Скан Биотек Лтд - Индия;Втор.Уп.,Вып.к.-Общество с ограниченной ответственностью "РОЗЛЕКС ФАРМ" (ООО "РОЗЛЕКС ФАРМ") - Россия.</t>
  </si>
  <si>
    <t>05.02.2019 20-4-4091421-изм</t>
  </si>
  <si>
    <t>капсулы, 250 мг, (10) - блистеры, 3 шт.  / пачки картонные</t>
  </si>
  <si>
    <t>капсулы, 300 мг, (10) - блистеры, 3 шт.  / пачки картонные</t>
  </si>
  <si>
    <t>капсулы, 150 мг, (10) - блистеры, 3 шт.  / пачки картонные</t>
  </si>
  <si>
    <t>капсулы, 300 мг, (10) - блистеры, 1 шт.  / пачки картонные</t>
  </si>
  <si>
    <t>05.02.2019 20-4-4091422-изм</t>
  </si>
  <si>
    <t>05.02.2019 20-4-4091423-изм</t>
  </si>
  <si>
    <t>05.02.2019 20-4-4091515-изм</t>
  </si>
  <si>
    <t>05.02.2019 20-4-4091516-изм</t>
  </si>
  <si>
    <t>таблетки, покрытые пленочной оболочкой, 50 мг, (7) - блистеры, 4 шт. ~ / пачки картонные</t>
  </si>
  <si>
    <t>04.02.2019 20-4-4091117-изм</t>
  </si>
  <si>
    <t>таблетки покрытые пленочной оболочкой, 10 мг, (10) - блистер, 1 шт. ~ / пачки картонные</t>
  </si>
  <si>
    <t>04.02.2019 20-4-4091118-изм</t>
  </si>
  <si>
    <t>таблетки покрытые пленочной оболочкой, 20 мг, (10) - блистер, 9 шт. ~ / пачки картонные</t>
  </si>
  <si>
    <t>таблетки покрытые пленочной оболочкой, 20 мг, (10) - блистер, 3 шт. ~ / пачки картонные</t>
  </si>
  <si>
    <t>таблетки покрытые пленочной оболочкой, 10 мг, (10) - блистер, 9 шт. ~ / пачки картонные</t>
  </si>
  <si>
    <t>таблетки покрытые пленочной оболочкой, 20 мг, (10) - блистер, 1 шт. ~ / пачки картонные</t>
  </si>
  <si>
    <t>АО "КРКА, д.д., Ново место" - Словения;Пр.,Перв.Уп.-АО "КРКА, д.д., Ново место" - Словения;Втор.Уп.,Вып.к.-Общество с ограниченной ответственностью "КРКА-РУС" (ООО "КРКА-РУС") - Россия.</t>
  </si>
  <si>
    <t>04.02.2019 20-4-4091119-изм</t>
  </si>
  <si>
    <t>таблетки, покрытые пленочной оболочкой, 40 мг, (10) - блистеры, 1 шт.  / пачки картонные</t>
  </si>
  <si>
    <t>04.02.2019 20-4-4091120-изм</t>
  </si>
  <si>
    <t>таблетки, покрытые пленочной оболочкой, 40 мг, (10) - блистеры, 3 шт.  / пачки картонные</t>
  </si>
  <si>
    <t>таблетки, покрытые пленочной оболочкой, 30 мг, (10) - блистеры, 3 шт.  / пачки картонные</t>
  </si>
  <si>
    <t>04.02.2019 20-4-4091121-изм</t>
  </si>
  <si>
    <t>Лизиноприл-ВЕРТЕКС</t>
  </si>
  <si>
    <t>04.02.2019 20-4-4091264-изм</t>
  </si>
  <si>
    <t>4607003249830</t>
  </si>
  <si>
    <t>4607003249823</t>
  </si>
  <si>
    <t>таблетки, 20 мг, (15) - упаковки ячейковые контурные, 2 шт.  / пачки картонные</t>
  </si>
  <si>
    <t>4607003249847</t>
  </si>
  <si>
    <t>таблетки, 10 мг, (15) - упаковки ячейковые контурные, 2 шт.  / пачки картонные</t>
  </si>
  <si>
    <t>4607003249878</t>
  </si>
  <si>
    <t>4607003249816</t>
  </si>
  <si>
    <t>раствор для инъекций, 20 мг/мл, 2 мл (2) - ампулы, 10 шт.  / пачки картонные</t>
  </si>
  <si>
    <t>04.02.2019 20-4-4091213-изм</t>
  </si>
  <si>
    <t>4602424008028</t>
  </si>
  <si>
    <t>раствор для инъекций, 100 мг/мл, 2 мл (2) - ампулы, 10 шт.  / пачки картонные</t>
  </si>
  <si>
    <t>4602424004563</t>
  </si>
  <si>
    <t>раствор для инъекций, 5 мг/мл, 5 мл (5) - ампулы, 10 шт. ~ / пачки картонные</t>
  </si>
  <si>
    <t>04.02.2019 20-4-4091214-изм</t>
  </si>
  <si>
    <t>4602424007670</t>
  </si>
  <si>
    <t>раствор для внутривенного и подкожного введения, 6000 МЕ, 0.6 мл шприцы с устройством защиты иглы, 3 шт.  / контурные ячейковые упаковки (1) - пачки картонные</t>
  </si>
  <si>
    <t>04.02.2019 20-4-4091346-изм</t>
  </si>
  <si>
    <t>раствор для внутривенного и подкожного введения, 8000 МЕ, 0.8 мл шприцы с устройством защиты иглы, 3 шт.  / контурные ячейковые упаковки (1) - пачки картонные</t>
  </si>
  <si>
    <t>раствор для внутривенного и подкожного введения, 2500 МЕ, 0.25 мл шприцы с устройством защиты иглы, 3 шт.  / контурные ячейковые упаковки (1) - пачки картонные</t>
  </si>
  <si>
    <t>раствор для внутривенного и подкожного введения, 8000 МЕ, 0.8 мл шприцы с устройством защиты иглы, 3 шт.  / контурные ячейковые упаковки (2) - пачки картонные</t>
  </si>
  <si>
    <t>раствор для внутривенного и подкожного введения, 2500 МЕ, 0.25 мл шприцы, 3 шт.  / контурные ячейковые упаковки (2) - пачки картонные</t>
  </si>
  <si>
    <t>раствор для внутривенного и подкожного введения, 2500 МЕ, 0.25 мл шприцы с устройством защиты иглы, 3 шт.  / контурные ячейковые упаковки (2) - пачки картонные</t>
  </si>
  <si>
    <t>раствор для внутривенного и подкожного введения, 6000 МЕ, 0.6 мл шприцы с устройством защиты иглы, 3 шт.  / контурные ячейковые упаковки (2) - пачки картонные</t>
  </si>
  <si>
    <t>таблетки, покрытые пленочной оболочкой, 125 мг, (14) - контурные ячейковые упаковки, 4 шт.  / пачки картонные</t>
  </si>
  <si>
    <t>04.02.2019 20-4-4091435-изм</t>
  </si>
  <si>
    <t>4605964007179</t>
  </si>
  <si>
    <t>таблетки, покрытые пленочной оболочкой, 62.5 мг, (14) - контурные ячейковые упаковки, 4 шт.  / пачки картонные</t>
  </si>
  <si>
    <t>4605964007186</t>
  </si>
  <si>
    <t>Тапентадол</t>
  </si>
  <si>
    <t>Палексия</t>
  </si>
  <si>
    <t>таблетки пролонгированного действия покрытые пленочной оболочкой, 100 мг, (10) - упаковки ячейковые контурные, 6 шт. ~ / пачки картонные</t>
  </si>
  <si>
    <t>Грюненталь ГмбХ - Германия;Пр.,Перв.Уп.,Втор.Уп.-Фармацеутичи Форменти С.п.А. - Италия;Вып.к.-Грюненталь ГмбХ - Германия.</t>
  </si>
  <si>
    <t>ЛП-002631</t>
  </si>
  <si>
    <t>07.02.2019 54/20-19</t>
  </si>
  <si>
    <t>4032129036970</t>
  </si>
  <si>
    <t>N02AX06</t>
  </si>
  <si>
    <t>таблетки пролонгированного действия покрытые пленочной оболочкой, 100 мг, (10) - упаковки ячейковые контурные, 2 шт. ~ / пачки картонные</t>
  </si>
  <si>
    <t>4032129036925</t>
  </si>
  <si>
    <t>4032129082120</t>
  </si>
  <si>
    <t>таблетки пролонгированного действия покрытые пленочной оболочкой, 50 мг, (10) - упаковки ячейковые контурные, 2 шт. ~ / пачки картонные</t>
  </si>
  <si>
    <t>4011548022733</t>
  </si>
  <si>
    <t>таблетки пролонгированного действия покрытые пленочной оболочкой, 150 мг, 10 шт. упаковки ячейковые контурные, 2 шт. ~ / пачки картонные</t>
  </si>
  <si>
    <t>4032129082113</t>
  </si>
  <si>
    <t>Митотан</t>
  </si>
  <si>
    <t>таблетки, 500 мг, (40) - банки, 1 шт. ~ / пачки картонные</t>
  </si>
  <si>
    <t>ООО "Лайф Сайнсес ОХФК" - Россия;Пр.,Перв.Уп.,Втор.Уп.,Вып.к.-ООО "Нанофарма Девелопмент" - Россия.</t>
  </si>
  <si>
    <t>ЛП-004684</t>
  </si>
  <si>
    <t>07.02.2019 55/20-19</t>
  </si>
  <si>
    <t>4630028540064</t>
  </si>
  <si>
    <t>L01XX23</t>
  </si>
  <si>
    <t>4630028540125</t>
  </si>
  <si>
    <t>4630028540095</t>
  </si>
  <si>
    <t>таблетки, 500 мг, (10) - банки, 1 шт. ~ / пачки картонные</t>
  </si>
  <si>
    <t>4630028540033</t>
  </si>
  <si>
    <t>4630028540088</t>
  </si>
  <si>
    <t>4630028540118</t>
  </si>
  <si>
    <t>таблетки, 500 мг, (30) - банки, 1 шт. ~ / пачки картонные</t>
  </si>
  <si>
    <t>4630028540057</t>
  </si>
  <si>
    <t>таблетки, 500 мг, (100) - банки, 1 шт. ~ / пачки картонные</t>
  </si>
  <si>
    <t>4630028540019</t>
  </si>
  <si>
    <t>таблетки, 500 мг, (20) - банки, 1 шт. ~ / пачки картонные</t>
  </si>
  <si>
    <t>4630028540040</t>
  </si>
  <si>
    <t>таблетки, 500 мг, (50) - банки, 1 шт. ~ / пачки картонные</t>
  </si>
  <si>
    <t>4630028540071</t>
  </si>
  <si>
    <t>4630028540026</t>
  </si>
  <si>
    <t>4630028540101</t>
  </si>
  <si>
    <t>Инфлювир Вакцина гриппозная живая моновалентная</t>
  </si>
  <si>
    <t>лиофилизат для приготовления раствора для интраназального введения, -, 3 дозы ампулы, 1 шт. в комплекте с шприцем-1 шт., иглой-1 шт. и насадкой-распылителем-3 шт. / пачки картонные</t>
  </si>
  <si>
    <t>05.02.2019 20-4-4089467-изм</t>
  </si>
  <si>
    <t xml:space="preserve">J07BB  </t>
  </si>
  <si>
    <t>Вакцина гриппозная инактивированная субъединичная адсорбированная моновалентная "Пандефлю"</t>
  </si>
  <si>
    <t>суспензия для внутримышечного введения, -, 0.5 мл (1 доза) ампулы, 10 шт.  / пачка картонная</t>
  </si>
  <si>
    <t>05.02.2019 20-4-4089468-изм</t>
  </si>
  <si>
    <t>суспензия для внутримышечного введения, -, 0.5 мл (1 доза) ампулы, 10 шт.  / пачка  картонная</t>
  </si>
  <si>
    <t>порошок для приготовления раствора для внутривенного и внутримышечного введения, 1 г+0.5 г, флакон, 1 шт. ~ / пачки картонные</t>
  </si>
  <si>
    <t>07.02.2019 20-4-4091558-изм</t>
  </si>
  <si>
    <t>4602521009348</t>
  </si>
  <si>
    <t>порошок для приготовления раствора для внутривенного и внутримышечного введения, 0.5 г+0.25 г, флакон, 1 шт. в комплекте с растворителем (ампулы) 5 мл / пачки картонные</t>
  </si>
  <si>
    <t>4602521010672</t>
  </si>
  <si>
    <t>гранулы для приготовления суспензии для приема внутрь, 125 мг|5 мл, 70.7 г флакон, 1 шт. в комплекте с шприцем дозирующим / пачка картонная</t>
  </si>
  <si>
    <t>07.02.2019 20-4-4091230-изм</t>
  </si>
  <si>
    <t>8002660032140</t>
  </si>
  <si>
    <t>раствор для внутривенного и внутримышечного введения, 50 мг/мл, 1 мл (1) - ампулы, 10 шт. в комплекте с ножом ампульным, если необходим для ампул данного типа / пачка картонная</t>
  </si>
  <si>
    <t>06.02.2019 20-4-4091593-изм</t>
  </si>
  <si>
    <t>раствор для внутривенного и внутримышечного введения, 50 мг/мл, 2 мл (1) - ампулы, 10 шт. в комплекте с ножом ампульным, если необходим для ампул данного типа / пачка картонная</t>
  </si>
  <si>
    <t>4810201015941</t>
  </si>
  <si>
    <t>раствор для внутривенного и внутримышечного введения, 50мг/мл, 1 мл (1) - ампулы, 10 шт. в комплекте с ножом ампульным, если необходим для ампул данного типа / пачка картонная</t>
  </si>
  <si>
    <t>4810201016658</t>
  </si>
  <si>
    <t>раствор для внутривенного и внутримышечного введения, 20 мг/мл, 2 мл (1) - ампулы, 10 шт. в комплекте с ножом ампульным или скарификатором / пачка картонная</t>
  </si>
  <si>
    <t>06.02.2019 20-4-4091594-изм</t>
  </si>
  <si>
    <t>4810201016948</t>
  </si>
  <si>
    <t>раствор для внутривенного и внутримышечного введения, 250 мг/мл, 5 мл (1) - ампулы, 10 шт. в комплекте с ножом ампульным или скарификатором, если необходим для ампул данного типа / пачка картонная</t>
  </si>
  <si>
    <t>06.02.2019 20-4-4091595-изм</t>
  </si>
  <si>
    <t>4810201016160</t>
  </si>
  <si>
    <t>4810201017693</t>
  </si>
  <si>
    <t>раствор для внутривенного и внутримышечного введения, 5 мг/мл, 2 мл (1) - ампулы, 10 шт. в комплекте с ножом ампульным или скарификатором, если необходим для ампул данного типа / пачка  картоная</t>
  </si>
  <si>
    <t>06.02.2019 20-4-4091596-изм</t>
  </si>
  <si>
    <t>4810201017143</t>
  </si>
  <si>
    <t>раствор для внутримышечного введения, 50 мг/мл, 1 мл (1) - ампулы, 10 шт. в комплекте с ножом ампульным или скарификатором / пачка  картоная</t>
  </si>
  <si>
    <t>06.02.2019 20-4-4091597-изм</t>
  </si>
  <si>
    <t>4810201017990</t>
  </si>
  <si>
    <t>4810201017983</t>
  </si>
  <si>
    <t>06.02.2019 20-4-4091598-изм</t>
  </si>
  <si>
    <t>4810201018355</t>
  </si>
  <si>
    <t>4810201012384</t>
  </si>
  <si>
    <t>таблетки, покрытые пленочной оболочкой, 400 мг, (28) - флаконы, 1 шт.  / пачки картонные</t>
  </si>
  <si>
    <t>Гилеад Сайенсиз Интернешнл Лимитед - Великобритания;Пр.,Перв.Уп.-Гилеад Сайенсиз Айелэнд Юси - Ирландия;Втор.Уп.,Вып.к.-Открытое акционерное общество "Фармстандарт-Лексредства" (ОАО "Фармстандарт-Лексредства") - Россия.</t>
  </si>
  <si>
    <t>07.02.2019 20-4-4092630-изм</t>
  </si>
  <si>
    <t>4601669013453</t>
  </si>
  <si>
    <t>Предель-ная оптовая надбавка, руб</t>
  </si>
  <si>
    <t>Предель-ная розничная надбавка, руб.</t>
  </si>
  <si>
    <t>Предель-ная розничная цена на лекарственный препарат, руб. (без НДС)</t>
  </si>
  <si>
    <t>Предель-ная розничная цена на лекарственный препарат, руб. (с НДС)</t>
  </si>
  <si>
    <t>Государственный реестр предельных розничных цен на лекарственные препараты,
включенные в перечень жизненно необходимых и важнейших лекарственных препаратов
по Ивановской области (по состоянию на период с 01.02.2019 по 10.02.2019)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</si>
</sst>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90" formatCode="[$-10419]###\ ###"/>
    <numFmt numFmtId="191" formatCode="[$-10419]###\ ###\ ##0.00"/>
  </numFmts>
  <fonts count="9" x14ac:knownFonts="1">
    <font>
      <sz val="10"/>
      <name val="Arial"/>
    </font>
    <font>
      <b/>
      <sz val="14"/>
      <color indexed="8"/>
      <name val="Times New Roman"/>
      <charset val="204"/>
    </font>
    <font>
      <b/>
      <sz val="8"/>
      <color indexed="8"/>
      <name val="Times New Roman"/>
      <charset val="204"/>
    </font>
    <font>
      <sz val="11"/>
      <color indexed="8"/>
      <name val="Calibri"/>
      <charset val="204"/>
    </font>
    <font>
      <sz val="10"/>
      <color indexed="8"/>
      <name val="Calibri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theme="2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4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0" borderId="1" xfId="0" applyFont="1" applyBorder="1" applyAlignment="1" applyProtection="1">
      <alignment horizontal="left"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90" fontId="3" fillId="0" borderId="1" xfId="0" applyNumberFormat="1" applyFont="1" applyBorder="1" applyAlignment="1" applyProtection="1">
      <alignment horizontal="center" vertical="top" wrapText="1" readingOrder="1"/>
      <protection locked="0"/>
    </xf>
    <xf numFmtId="191" fontId="3" fillId="0" borderId="1" xfId="0" applyNumberFormat="1" applyFont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horizontal="center" vertical="top" wrapText="1" readingOrder="1"/>
      <protection locked="0"/>
    </xf>
    <xf numFmtId="0" fontId="4" fillId="0" borderId="1" xfId="0" applyFont="1" applyBorder="1" applyAlignment="1" applyProtection="1">
      <alignment horizontal="center" vertical="top" wrapText="1" readingOrder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2" fontId="7" fillId="0" borderId="3" xfId="1" applyNumberFormat="1" applyFont="1" applyFill="1" applyBorder="1" applyAlignment="1">
      <alignment horizontal="right" vertical="top" wrapText="1"/>
    </xf>
    <xf numFmtId="2" fontId="7" fillId="0" borderId="3" xfId="0" applyNumberFormat="1" applyFont="1" applyBorder="1" applyAlignment="1">
      <alignment horizontal="right" vertical="top"/>
    </xf>
    <xf numFmtId="2" fontId="8" fillId="0" borderId="3" xfId="1" applyNumberFormat="1" applyFont="1" applyFill="1" applyBorder="1" applyAlignment="1">
      <alignment horizontal="right" vertical="top" wrapText="1"/>
    </xf>
    <xf numFmtId="0" fontId="1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5F5F5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0"/>
  <sheetViews>
    <sheetView tabSelected="1" zoomScaleNormal="100" workbookViewId="0">
      <selection activeCell="G203" sqref="G203"/>
    </sheetView>
  </sheetViews>
  <sheetFormatPr defaultRowHeight="12.75" x14ac:dyDescent="0.2"/>
  <cols>
    <col min="1" max="1" width="11.42578125" customWidth="1"/>
    <col min="2" max="2" width="11.140625" customWidth="1"/>
    <col min="3" max="3" width="16.5703125" customWidth="1"/>
    <col min="4" max="4" width="19.28515625" customWidth="1"/>
    <col min="6" max="10" width="10.42578125" customWidth="1"/>
    <col min="12" max="12" width="11" customWidth="1"/>
    <col min="13" max="13" width="12.85546875" customWidth="1"/>
    <col min="14" max="14" width="9.7109375" customWidth="1"/>
  </cols>
  <sheetData>
    <row r="1" spans="1:15" ht="57" customHeight="1" x14ac:dyDescent="0.2">
      <c r="A1" s="12" t="s">
        <v>550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ht="0.75" customHeight="1" x14ac:dyDescent="0.2"/>
    <row r="3" spans="1:15" ht="67.5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8" t="s">
        <v>546</v>
      </c>
      <c r="H3" s="8" t="s">
        <v>547</v>
      </c>
      <c r="I3" s="8" t="s">
        <v>548</v>
      </c>
      <c r="J3" s="8" t="s">
        <v>549</v>
      </c>
      <c r="K3" s="1" t="s">
        <v>6</v>
      </c>
      <c r="L3" s="1" t="s">
        <v>7</v>
      </c>
      <c r="M3" s="1" t="s">
        <v>8</v>
      </c>
      <c r="N3" s="1" t="s">
        <v>9</v>
      </c>
      <c r="O3" s="1" t="s">
        <v>10</v>
      </c>
    </row>
    <row r="4" spans="1:15" ht="195" x14ac:dyDescent="0.2">
      <c r="A4" s="2" t="s">
        <v>285</v>
      </c>
      <c r="B4" s="3" t="s">
        <v>286</v>
      </c>
      <c r="C4" s="3" t="s">
        <v>514</v>
      </c>
      <c r="D4" s="3" t="s">
        <v>267</v>
      </c>
      <c r="E4" s="4">
        <v>1</v>
      </c>
      <c r="F4" s="5">
        <v>90</v>
      </c>
      <c r="G4" s="11">
        <f>F4*0.15</f>
        <v>13.5</v>
      </c>
      <c r="H4" s="10">
        <f>F4*0.25</f>
        <v>22.5</v>
      </c>
      <c r="I4" s="10">
        <f>F4+(F4*0.15)+(F4*0.25)</f>
        <v>126</v>
      </c>
      <c r="J4" s="10">
        <f t="shared" ref="J4:J35" si="0">I4*1.1</f>
        <v>138.60000000000002</v>
      </c>
      <c r="K4" s="6"/>
      <c r="L4" s="3" t="s">
        <v>287</v>
      </c>
      <c r="M4" s="6" t="s">
        <v>512</v>
      </c>
      <c r="N4" s="7" t="s">
        <v>515</v>
      </c>
      <c r="O4" s="7" t="s">
        <v>288</v>
      </c>
    </row>
    <row r="5" spans="1:15" ht="135" x14ac:dyDescent="0.2">
      <c r="A5" s="2" t="s">
        <v>285</v>
      </c>
      <c r="B5" s="3" t="s">
        <v>286</v>
      </c>
      <c r="C5" s="3" t="s">
        <v>511</v>
      </c>
      <c r="D5" s="3" t="s">
        <v>267</v>
      </c>
      <c r="E5" s="4">
        <v>1</v>
      </c>
      <c r="F5" s="5">
        <v>131.56</v>
      </c>
      <c r="G5" s="11">
        <f>F5*0.15</f>
        <v>19.733999999999998</v>
      </c>
      <c r="H5" s="10">
        <f>F5*0.25</f>
        <v>32.89</v>
      </c>
      <c r="I5" s="10">
        <f>F5+(F5*0.15)+(F5*0.25)</f>
        <v>184.18400000000003</v>
      </c>
      <c r="J5" s="10">
        <f t="shared" si="0"/>
        <v>202.60240000000005</v>
      </c>
      <c r="K5" s="6"/>
      <c r="L5" s="3" t="s">
        <v>287</v>
      </c>
      <c r="M5" s="6" t="s">
        <v>512</v>
      </c>
      <c r="N5" s="7" t="s">
        <v>513</v>
      </c>
      <c r="O5" s="7" t="s">
        <v>288</v>
      </c>
    </row>
    <row r="6" spans="1:15" ht="120" x14ac:dyDescent="0.2">
      <c r="A6" s="2" t="s">
        <v>52</v>
      </c>
      <c r="B6" s="3" t="s">
        <v>53</v>
      </c>
      <c r="C6" s="3" t="s">
        <v>420</v>
      </c>
      <c r="D6" s="3" t="s">
        <v>106</v>
      </c>
      <c r="E6" s="4">
        <v>28</v>
      </c>
      <c r="F6" s="5">
        <v>629.26</v>
      </c>
      <c r="G6" s="11">
        <f>F6*0.12</f>
        <v>75.511200000000002</v>
      </c>
      <c r="H6" s="10">
        <f>F6*0.18</f>
        <v>113.26679999999999</v>
      </c>
      <c r="I6" s="10">
        <f>F6+(F6*0.12)+(F6*0.18)</f>
        <v>818.03800000000001</v>
      </c>
      <c r="J6" s="10">
        <f t="shared" si="0"/>
        <v>899.84180000000003</v>
      </c>
      <c r="K6" s="6"/>
      <c r="L6" s="3" t="s">
        <v>54</v>
      </c>
      <c r="M6" s="6" t="s">
        <v>421</v>
      </c>
      <c r="N6" s="7" t="s">
        <v>55</v>
      </c>
      <c r="O6" s="7" t="s">
        <v>170</v>
      </c>
    </row>
    <row r="7" spans="1:15" ht="195" x14ac:dyDescent="0.2">
      <c r="A7" s="2" t="s">
        <v>14</v>
      </c>
      <c r="B7" s="3" t="s">
        <v>14</v>
      </c>
      <c r="C7" s="3" t="s">
        <v>519</v>
      </c>
      <c r="D7" s="3" t="s">
        <v>206</v>
      </c>
      <c r="E7" s="4">
        <v>10</v>
      </c>
      <c r="F7" s="5">
        <v>17.850000000000001</v>
      </c>
      <c r="G7" s="9">
        <f>F7*0.18</f>
        <v>3.2130000000000001</v>
      </c>
      <c r="H7" s="10">
        <f>F7*0.31</f>
        <v>5.5335000000000001</v>
      </c>
      <c r="I7" s="10">
        <f>F7+(F7*0.18)+(F7*0.31)</f>
        <v>26.596500000000002</v>
      </c>
      <c r="J7" s="10">
        <f t="shared" si="0"/>
        <v>29.256150000000005</v>
      </c>
      <c r="K7" s="6"/>
      <c r="L7" s="3" t="s">
        <v>78</v>
      </c>
      <c r="M7" s="6" t="s">
        <v>520</v>
      </c>
      <c r="N7" s="7" t="s">
        <v>82</v>
      </c>
      <c r="O7" s="7" t="s">
        <v>129</v>
      </c>
    </row>
    <row r="8" spans="1:15" ht="195" x14ac:dyDescent="0.2">
      <c r="A8" s="2" t="s">
        <v>14</v>
      </c>
      <c r="B8" s="3" t="s">
        <v>14</v>
      </c>
      <c r="C8" s="3" t="s">
        <v>523</v>
      </c>
      <c r="D8" s="3" t="s">
        <v>206</v>
      </c>
      <c r="E8" s="4">
        <v>10</v>
      </c>
      <c r="F8" s="5">
        <v>17.850000000000001</v>
      </c>
      <c r="G8" s="9">
        <f>F8*0.18</f>
        <v>3.2130000000000001</v>
      </c>
      <c r="H8" s="10">
        <f>F8*0.31</f>
        <v>5.5335000000000001</v>
      </c>
      <c r="I8" s="10">
        <f>F8+(F8*0.18)+(F8*0.31)</f>
        <v>26.596500000000002</v>
      </c>
      <c r="J8" s="10">
        <f t="shared" si="0"/>
        <v>29.256150000000005</v>
      </c>
      <c r="K8" s="6"/>
      <c r="L8" s="3" t="s">
        <v>78</v>
      </c>
      <c r="M8" s="6" t="s">
        <v>520</v>
      </c>
      <c r="N8" s="7" t="s">
        <v>524</v>
      </c>
      <c r="O8" s="7" t="s">
        <v>129</v>
      </c>
    </row>
    <row r="9" spans="1:15" ht="195" x14ac:dyDescent="0.2">
      <c r="A9" s="2" t="s">
        <v>14</v>
      </c>
      <c r="B9" s="3" t="s">
        <v>14</v>
      </c>
      <c r="C9" s="3" t="s">
        <v>521</v>
      </c>
      <c r="D9" s="3" t="s">
        <v>206</v>
      </c>
      <c r="E9" s="4">
        <v>10</v>
      </c>
      <c r="F9" s="5">
        <v>26.9</v>
      </c>
      <c r="G9" s="9">
        <f>F9*0.18</f>
        <v>4.8419999999999996</v>
      </c>
      <c r="H9" s="10">
        <f>F9*0.31</f>
        <v>8.3389999999999986</v>
      </c>
      <c r="I9" s="10">
        <f>F9+(F9*0.18)+(F9*0.31)</f>
        <v>40.080999999999996</v>
      </c>
      <c r="J9" s="10">
        <f t="shared" si="0"/>
        <v>44.089100000000002</v>
      </c>
      <c r="K9" s="6"/>
      <c r="L9" s="3" t="s">
        <v>78</v>
      </c>
      <c r="M9" s="6" t="s">
        <v>520</v>
      </c>
      <c r="N9" s="7" t="s">
        <v>522</v>
      </c>
      <c r="O9" s="7" t="s">
        <v>129</v>
      </c>
    </row>
    <row r="10" spans="1:15" ht="120" x14ac:dyDescent="0.2">
      <c r="A10" s="2" t="s">
        <v>13</v>
      </c>
      <c r="B10" s="3" t="s">
        <v>15</v>
      </c>
      <c r="C10" s="3" t="s">
        <v>422</v>
      </c>
      <c r="D10" s="3" t="s">
        <v>106</v>
      </c>
      <c r="E10" s="4">
        <v>10</v>
      </c>
      <c r="F10" s="5">
        <v>168.06</v>
      </c>
      <c r="G10" s="11">
        <f t="shared" ref="G10:G15" si="1">F10*0.15</f>
        <v>25.209</v>
      </c>
      <c r="H10" s="10">
        <f t="shared" ref="H10:H15" si="2">F10*0.25</f>
        <v>42.015000000000001</v>
      </c>
      <c r="I10" s="10">
        <f t="shared" ref="I10:I15" si="3">F10+(F10*0.15)+(F10*0.25)</f>
        <v>235.28399999999999</v>
      </c>
      <c r="J10" s="10">
        <f t="shared" si="0"/>
        <v>258.81240000000003</v>
      </c>
      <c r="K10" s="6"/>
      <c r="L10" s="3" t="s">
        <v>16</v>
      </c>
      <c r="M10" s="6" t="s">
        <v>423</v>
      </c>
      <c r="N10" s="7" t="s">
        <v>17</v>
      </c>
      <c r="O10" s="7" t="s">
        <v>121</v>
      </c>
    </row>
    <row r="11" spans="1:15" ht="120" x14ac:dyDescent="0.2">
      <c r="A11" s="2" t="s">
        <v>13</v>
      </c>
      <c r="B11" s="3" t="s">
        <v>15</v>
      </c>
      <c r="C11" s="3" t="s">
        <v>427</v>
      </c>
      <c r="D11" s="3" t="s">
        <v>106</v>
      </c>
      <c r="E11" s="4">
        <v>10</v>
      </c>
      <c r="F11" s="5">
        <v>203.07</v>
      </c>
      <c r="G11" s="11">
        <f t="shared" si="1"/>
        <v>30.460499999999996</v>
      </c>
      <c r="H11" s="10">
        <f t="shared" si="2"/>
        <v>50.767499999999998</v>
      </c>
      <c r="I11" s="10">
        <f t="shared" si="3"/>
        <v>284.298</v>
      </c>
      <c r="J11" s="10">
        <f t="shared" si="0"/>
        <v>312.7278</v>
      </c>
      <c r="K11" s="6"/>
      <c r="L11" s="3" t="s">
        <v>16</v>
      </c>
      <c r="M11" s="6" t="s">
        <v>423</v>
      </c>
      <c r="N11" s="7" t="s">
        <v>19</v>
      </c>
      <c r="O11" s="7" t="s">
        <v>121</v>
      </c>
    </row>
    <row r="12" spans="1:15" ht="120" x14ac:dyDescent="0.2">
      <c r="A12" s="2" t="s">
        <v>13</v>
      </c>
      <c r="B12" s="3" t="s">
        <v>15</v>
      </c>
      <c r="C12" s="3" t="s">
        <v>430</v>
      </c>
      <c r="D12" s="3" t="s">
        <v>106</v>
      </c>
      <c r="E12" s="4">
        <v>10</v>
      </c>
      <c r="F12" s="5">
        <v>308.36</v>
      </c>
      <c r="G12" s="11">
        <f t="shared" si="1"/>
        <v>46.253999999999998</v>
      </c>
      <c r="H12" s="10">
        <f t="shared" si="2"/>
        <v>77.09</v>
      </c>
      <c r="I12" s="10">
        <f t="shared" si="3"/>
        <v>431.70400000000006</v>
      </c>
      <c r="J12" s="10">
        <f t="shared" si="0"/>
        <v>474.87440000000009</v>
      </c>
      <c r="K12" s="6"/>
      <c r="L12" s="3" t="s">
        <v>22</v>
      </c>
      <c r="M12" s="6" t="s">
        <v>431</v>
      </c>
      <c r="N12" s="7" t="s">
        <v>23</v>
      </c>
      <c r="O12" s="7" t="s">
        <v>121</v>
      </c>
    </row>
    <row r="13" spans="1:15" ht="120" x14ac:dyDescent="0.2">
      <c r="A13" s="2" t="s">
        <v>13</v>
      </c>
      <c r="B13" s="3" t="s">
        <v>15</v>
      </c>
      <c r="C13" s="3" t="s">
        <v>151</v>
      </c>
      <c r="D13" s="3" t="s">
        <v>106</v>
      </c>
      <c r="E13" s="4">
        <v>30</v>
      </c>
      <c r="F13" s="5">
        <v>311.22000000000003</v>
      </c>
      <c r="G13" s="11">
        <f t="shared" si="1"/>
        <v>46.683</v>
      </c>
      <c r="H13" s="10">
        <f t="shared" si="2"/>
        <v>77.805000000000007</v>
      </c>
      <c r="I13" s="10">
        <f t="shared" si="3"/>
        <v>435.70800000000003</v>
      </c>
      <c r="J13" s="10">
        <f t="shared" si="0"/>
        <v>479.27880000000005</v>
      </c>
      <c r="K13" s="6"/>
      <c r="L13" s="3" t="s">
        <v>16</v>
      </c>
      <c r="M13" s="6" t="s">
        <v>423</v>
      </c>
      <c r="N13" s="7" t="s">
        <v>55</v>
      </c>
      <c r="O13" s="7" t="s">
        <v>121</v>
      </c>
    </row>
    <row r="14" spans="1:15" ht="180" x14ac:dyDescent="0.2">
      <c r="A14" s="2" t="s">
        <v>13</v>
      </c>
      <c r="B14" s="3" t="s">
        <v>15</v>
      </c>
      <c r="C14" s="3" t="s">
        <v>151</v>
      </c>
      <c r="D14" s="3" t="s">
        <v>428</v>
      </c>
      <c r="E14" s="4">
        <v>30</v>
      </c>
      <c r="F14" s="5">
        <v>377.13</v>
      </c>
      <c r="G14" s="11">
        <f t="shared" si="1"/>
        <v>56.569499999999998</v>
      </c>
      <c r="H14" s="10">
        <f t="shared" si="2"/>
        <v>94.282499999999999</v>
      </c>
      <c r="I14" s="10">
        <f t="shared" si="3"/>
        <v>527.98199999999997</v>
      </c>
      <c r="J14" s="10">
        <f t="shared" si="0"/>
        <v>580.78020000000004</v>
      </c>
      <c r="K14" s="6"/>
      <c r="L14" s="3" t="s">
        <v>16</v>
      </c>
      <c r="M14" s="6" t="s">
        <v>429</v>
      </c>
      <c r="N14" s="7" t="s">
        <v>18</v>
      </c>
      <c r="O14" s="7" t="s">
        <v>121</v>
      </c>
    </row>
    <row r="15" spans="1:15" ht="120" x14ac:dyDescent="0.2">
      <c r="A15" s="2" t="s">
        <v>13</v>
      </c>
      <c r="B15" s="3" t="s">
        <v>15</v>
      </c>
      <c r="C15" s="3" t="s">
        <v>425</v>
      </c>
      <c r="D15" s="3" t="s">
        <v>106</v>
      </c>
      <c r="E15" s="4">
        <v>30</v>
      </c>
      <c r="F15" s="5">
        <v>468.02</v>
      </c>
      <c r="G15" s="11">
        <f t="shared" si="1"/>
        <v>70.202999999999989</v>
      </c>
      <c r="H15" s="10">
        <f t="shared" si="2"/>
        <v>117.005</v>
      </c>
      <c r="I15" s="10">
        <f t="shared" si="3"/>
        <v>655.22799999999995</v>
      </c>
      <c r="J15" s="10">
        <f t="shared" si="0"/>
        <v>720.75080000000003</v>
      </c>
      <c r="K15" s="6"/>
      <c r="L15" s="3" t="s">
        <v>16</v>
      </c>
      <c r="M15" s="6" t="s">
        <v>423</v>
      </c>
      <c r="N15" s="7" t="s">
        <v>21</v>
      </c>
      <c r="O15" s="7" t="s">
        <v>121</v>
      </c>
    </row>
    <row r="16" spans="1:15" ht="180" x14ac:dyDescent="0.2">
      <c r="A16" s="2" t="s">
        <v>13</v>
      </c>
      <c r="B16" s="3" t="s">
        <v>15</v>
      </c>
      <c r="C16" s="3" t="s">
        <v>425</v>
      </c>
      <c r="D16" s="3" t="s">
        <v>428</v>
      </c>
      <c r="E16" s="4">
        <v>30</v>
      </c>
      <c r="F16" s="5">
        <v>505.46</v>
      </c>
      <c r="G16" s="11">
        <f t="shared" ref="G16:G22" si="4">F16*0.12</f>
        <v>60.655199999999994</v>
      </c>
      <c r="H16" s="10">
        <f t="shared" ref="H16:H22" si="5">F16*0.18</f>
        <v>90.982799999999997</v>
      </c>
      <c r="I16" s="10">
        <f t="shared" ref="I16:I22" si="6">F16+(F16*0.12)+(F16*0.18)</f>
        <v>657.09799999999996</v>
      </c>
      <c r="J16" s="10">
        <f t="shared" si="0"/>
        <v>722.80780000000004</v>
      </c>
      <c r="K16" s="6"/>
      <c r="L16" s="3" t="s">
        <v>16</v>
      </c>
      <c r="M16" s="6" t="s">
        <v>429</v>
      </c>
      <c r="N16" s="7" t="s">
        <v>20</v>
      </c>
      <c r="O16" s="7" t="s">
        <v>121</v>
      </c>
    </row>
    <row r="17" spans="1:15" ht="120" x14ac:dyDescent="0.2">
      <c r="A17" s="2" t="s">
        <v>13</v>
      </c>
      <c r="B17" s="3" t="s">
        <v>15</v>
      </c>
      <c r="C17" s="3" t="s">
        <v>433</v>
      </c>
      <c r="D17" s="3" t="s">
        <v>106</v>
      </c>
      <c r="E17" s="4">
        <v>30</v>
      </c>
      <c r="F17" s="5">
        <v>538.22</v>
      </c>
      <c r="G17" s="11">
        <f t="shared" si="4"/>
        <v>64.586399999999998</v>
      </c>
      <c r="H17" s="10">
        <f t="shared" si="5"/>
        <v>96.879599999999996</v>
      </c>
      <c r="I17" s="10">
        <f t="shared" si="6"/>
        <v>699.68600000000004</v>
      </c>
      <c r="J17" s="10">
        <f t="shared" si="0"/>
        <v>769.65460000000007</v>
      </c>
      <c r="K17" s="6"/>
      <c r="L17" s="3" t="s">
        <v>85</v>
      </c>
      <c r="M17" s="6" t="s">
        <v>434</v>
      </c>
      <c r="N17" s="7" t="s">
        <v>86</v>
      </c>
      <c r="O17" s="7" t="s">
        <v>121</v>
      </c>
    </row>
    <row r="18" spans="1:15" ht="120" x14ac:dyDescent="0.2">
      <c r="A18" s="2" t="s">
        <v>13</v>
      </c>
      <c r="B18" s="3" t="s">
        <v>15</v>
      </c>
      <c r="C18" s="3" t="s">
        <v>426</v>
      </c>
      <c r="D18" s="3" t="s">
        <v>106</v>
      </c>
      <c r="E18" s="4">
        <v>90</v>
      </c>
      <c r="F18" s="5">
        <v>579.9</v>
      </c>
      <c r="G18" s="11">
        <f t="shared" si="4"/>
        <v>69.587999999999994</v>
      </c>
      <c r="H18" s="10">
        <f t="shared" si="5"/>
        <v>104.38199999999999</v>
      </c>
      <c r="I18" s="10">
        <f t="shared" si="6"/>
        <v>753.86999999999989</v>
      </c>
      <c r="J18" s="10">
        <f t="shared" si="0"/>
        <v>829.25699999999995</v>
      </c>
      <c r="K18" s="6"/>
      <c r="L18" s="3" t="s">
        <v>16</v>
      </c>
      <c r="M18" s="6" t="s">
        <v>423</v>
      </c>
      <c r="N18" s="7" t="s">
        <v>75</v>
      </c>
      <c r="O18" s="7" t="s">
        <v>121</v>
      </c>
    </row>
    <row r="19" spans="1:15" ht="120" x14ac:dyDescent="0.2">
      <c r="A19" s="2" t="s">
        <v>13</v>
      </c>
      <c r="B19" s="3" t="s">
        <v>15</v>
      </c>
      <c r="C19" s="3" t="s">
        <v>432</v>
      </c>
      <c r="D19" s="3" t="s">
        <v>106</v>
      </c>
      <c r="E19" s="4">
        <v>30</v>
      </c>
      <c r="F19" s="5">
        <v>711.34</v>
      </c>
      <c r="G19" s="11">
        <f t="shared" si="4"/>
        <v>85.360799999999998</v>
      </c>
      <c r="H19" s="10">
        <f t="shared" si="5"/>
        <v>128.0412</v>
      </c>
      <c r="I19" s="10">
        <f t="shared" si="6"/>
        <v>924.74200000000008</v>
      </c>
      <c r="J19" s="10">
        <f t="shared" si="0"/>
        <v>1017.2162000000002</v>
      </c>
      <c r="K19" s="6"/>
      <c r="L19" s="3" t="s">
        <v>22</v>
      </c>
      <c r="M19" s="6" t="s">
        <v>431</v>
      </c>
      <c r="N19" s="7" t="s">
        <v>24</v>
      </c>
      <c r="O19" s="7" t="s">
        <v>121</v>
      </c>
    </row>
    <row r="20" spans="1:15" ht="120" x14ac:dyDescent="0.2">
      <c r="A20" s="2" t="s">
        <v>13</v>
      </c>
      <c r="B20" s="3" t="s">
        <v>15</v>
      </c>
      <c r="C20" s="3" t="s">
        <v>424</v>
      </c>
      <c r="D20" s="3" t="s">
        <v>106</v>
      </c>
      <c r="E20" s="4">
        <v>90</v>
      </c>
      <c r="F20" s="5">
        <v>1014.53</v>
      </c>
      <c r="G20" s="11">
        <f t="shared" si="4"/>
        <v>121.74359999999999</v>
      </c>
      <c r="H20" s="10">
        <f t="shared" si="5"/>
        <v>182.61539999999999</v>
      </c>
      <c r="I20" s="10">
        <f t="shared" si="6"/>
        <v>1318.8889999999999</v>
      </c>
      <c r="J20" s="10">
        <f t="shared" si="0"/>
        <v>1450.7779</v>
      </c>
      <c r="K20" s="6"/>
      <c r="L20" s="3" t="s">
        <v>16</v>
      </c>
      <c r="M20" s="6" t="s">
        <v>423</v>
      </c>
      <c r="N20" s="7" t="s">
        <v>76</v>
      </c>
      <c r="O20" s="7" t="s">
        <v>121</v>
      </c>
    </row>
    <row r="21" spans="1:15" ht="210" x14ac:dyDescent="0.2">
      <c r="A21" s="2" t="s">
        <v>105</v>
      </c>
      <c r="B21" s="3" t="s">
        <v>183</v>
      </c>
      <c r="C21" s="3" t="s">
        <v>463</v>
      </c>
      <c r="D21" s="3" t="s">
        <v>274</v>
      </c>
      <c r="E21" s="4">
        <v>56</v>
      </c>
      <c r="F21" s="5">
        <v>68037</v>
      </c>
      <c r="G21" s="11">
        <f t="shared" si="4"/>
        <v>8164.44</v>
      </c>
      <c r="H21" s="10">
        <f t="shared" si="5"/>
        <v>12246.66</v>
      </c>
      <c r="I21" s="10">
        <f t="shared" si="6"/>
        <v>88448.1</v>
      </c>
      <c r="J21" s="10">
        <f t="shared" si="0"/>
        <v>97292.910000000018</v>
      </c>
      <c r="K21" s="6"/>
      <c r="L21" s="3" t="s">
        <v>184</v>
      </c>
      <c r="M21" s="6" t="s">
        <v>461</v>
      </c>
      <c r="N21" s="7" t="s">
        <v>464</v>
      </c>
      <c r="O21" s="7" t="s">
        <v>185</v>
      </c>
    </row>
    <row r="22" spans="1:15" ht="210" x14ac:dyDescent="0.2">
      <c r="A22" s="2" t="s">
        <v>105</v>
      </c>
      <c r="B22" s="3" t="s">
        <v>183</v>
      </c>
      <c r="C22" s="3" t="s">
        <v>460</v>
      </c>
      <c r="D22" s="3" t="s">
        <v>274</v>
      </c>
      <c r="E22" s="4">
        <v>56</v>
      </c>
      <c r="F22" s="5">
        <v>93600</v>
      </c>
      <c r="G22" s="11">
        <f t="shared" si="4"/>
        <v>11232</v>
      </c>
      <c r="H22" s="10">
        <f t="shared" si="5"/>
        <v>16848</v>
      </c>
      <c r="I22" s="10">
        <f t="shared" si="6"/>
        <v>121680</v>
      </c>
      <c r="J22" s="10">
        <f t="shared" si="0"/>
        <v>133848</v>
      </c>
      <c r="K22" s="6"/>
      <c r="L22" s="3" t="s">
        <v>184</v>
      </c>
      <c r="M22" s="6" t="s">
        <v>461</v>
      </c>
      <c r="N22" s="7" t="s">
        <v>462</v>
      </c>
      <c r="O22" s="7" t="s">
        <v>185</v>
      </c>
    </row>
    <row r="23" spans="1:15" ht="165" x14ac:dyDescent="0.2">
      <c r="A23" s="2" t="s">
        <v>33</v>
      </c>
      <c r="B23" s="3" t="s">
        <v>294</v>
      </c>
      <c r="C23" s="3" t="s">
        <v>299</v>
      </c>
      <c r="D23" s="3" t="s">
        <v>142</v>
      </c>
      <c r="E23" s="4">
        <v>1</v>
      </c>
      <c r="F23" s="5">
        <v>66.25</v>
      </c>
      <c r="G23" s="11">
        <f t="shared" ref="G23:G34" si="7">F23*0.15</f>
        <v>9.9375</v>
      </c>
      <c r="H23" s="10">
        <f t="shared" ref="H23:H34" si="8">F23*0.25</f>
        <v>16.5625</v>
      </c>
      <c r="I23" s="10">
        <f t="shared" ref="I23:I34" si="9">F23+(F23*0.15)+(F23*0.25)</f>
        <v>92.75</v>
      </c>
      <c r="J23" s="10">
        <f t="shared" si="0"/>
        <v>102.02500000000001</v>
      </c>
      <c r="K23" s="6"/>
      <c r="L23" s="3" t="s">
        <v>296</v>
      </c>
      <c r="M23" s="6" t="s">
        <v>297</v>
      </c>
      <c r="N23" s="7" t="s">
        <v>300</v>
      </c>
      <c r="O23" s="7" t="s">
        <v>124</v>
      </c>
    </row>
    <row r="24" spans="1:15" ht="165" x14ac:dyDescent="0.2">
      <c r="A24" s="2" t="s">
        <v>33</v>
      </c>
      <c r="B24" s="3" t="s">
        <v>294</v>
      </c>
      <c r="C24" s="3" t="s">
        <v>303</v>
      </c>
      <c r="D24" s="3" t="s">
        <v>142</v>
      </c>
      <c r="E24" s="4">
        <v>1</v>
      </c>
      <c r="F24" s="5">
        <v>66.25</v>
      </c>
      <c r="G24" s="11">
        <f t="shared" si="7"/>
        <v>9.9375</v>
      </c>
      <c r="H24" s="10">
        <f t="shared" si="8"/>
        <v>16.5625</v>
      </c>
      <c r="I24" s="10">
        <f t="shared" si="9"/>
        <v>92.75</v>
      </c>
      <c r="J24" s="10">
        <f t="shared" si="0"/>
        <v>102.02500000000001</v>
      </c>
      <c r="K24" s="6"/>
      <c r="L24" s="3" t="s">
        <v>296</v>
      </c>
      <c r="M24" s="6" t="s">
        <v>297</v>
      </c>
      <c r="N24" s="7" t="s">
        <v>304</v>
      </c>
      <c r="O24" s="7" t="s">
        <v>124</v>
      </c>
    </row>
    <row r="25" spans="1:15" ht="167.25" customHeight="1" x14ac:dyDescent="0.2">
      <c r="A25" s="2" t="s">
        <v>33</v>
      </c>
      <c r="B25" s="3" t="s">
        <v>294</v>
      </c>
      <c r="C25" s="3" t="s">
        <v>307</v>
      </c>
      <c r="D25" s="3" t="s">
        <v>142</v>
      </c>
      <c r="E25" s="4">
        <v>1</v>
      </c>
      <c r="F25" s="5">
        <v>66.25</v>
      </c>
      <c r="G25" s="11">
        <f t="shared" si="7"/>
        <v>9.9375</v>
      </c>
      <c r="H25" s="10">
        <f t="shared" si="8"/>
        <v>16.5625</v>
      </c>
      <c r="I25" s="10">
        <f t="shared" si="9"/>
        <v>92.75</v>
      </c>
      <c r="J25" s="10">
        <f t="shared" si="0"/>
        <v>102.02500000000001</v>
      </c>
      <c r="K25" s="6"/>
      <c r="L25" s="3" t="s">
        <v>296</v>
      </c>
      <c r="M25" s="6" t="s">
        <v>297</v>
      </c>
      <c r="N25" s="7" t="s">
        <v>308</v>
      </c>
      <c r="O25" s="7" t="s">
        <v>124</v>
      </c>
    </row>
    <row r="26" spans="1:15" ht="165" x14ac:dyDescent="0.2">
      <c r="A26" s="2" t="s">
        <v>33</v>
      </c>
      <c r="B26" s="3" t="s">
        <v>294</v>
      </c>
      <c r="C26" s="3" t="s">
        <v>299</v>
      </c>
      <c r="D26" s="3" t="s">
        <v>142</v>
      </c>
      <c r="E26" s="4">
        <v>1</v>
      </c>
      <c r="F26" s="5">
        <v>66.25</v>
      </c>
      <c r="G26" s="11">
        <f t="shared" si="7"/>
        <v>9.9375</v>
      </c>
      <c r="H26" s="10">
        <f t="shared" si="8"/>
        <v>16.5625</v>
      </c>
      <c r="I26" s="10">
        <f t="shared" si="9"/>
        <v>92.75</v>
      </c>
      <c r="J26" s="10">
        <f t="shared" si="0"/>
        <v>102.02500000000001</v>
      </c>
      <c r="K26" s="6"/>
      <c r="L26" s="3" t="s">
        <v>296</v>
      </c>
      <c r="M26" s="6" t="s">
        <v>297</v>
      </c>
      <c r="N26" s="7" t="s">
        <v>311</v>
      </c>
      <c r="O26" s="7" t="s">
        <v>124</v>
      </c>
    </row>
    <row r="27" spans="1:15" ht="165" x14ac:dyDescent="0.2">
      <c r="A27" s="2" t="s">
        <v>33</v>
      </c>
      <c r="B27" s="3" t="s">
        <v>294</v>
      </c>
      <c r="C27" s="3" t="s">
        <v>303</v>
      </c>
      <c r="D27" s="3" t="s">
        <v>142</v>
      </c>
      <c r="E27" s="4">
        <v>1</v>
      </c>
      <c r="F27" s="5">
        <v>66.25</v>
      </c>
      <c r="G27" s="11">
        <f t="shared" si="7"/>
        <v>9.9375</v>
      </c>
      <c r="H27" s="10">
        <f t="shared" si="8"/>
        <v>16.5625</v>
      </c>
      <c r="I27" s="10">
        <f t="shared" si="9"/>
        <v>92.75</v>
      </c>
      <c r="J27" s="10">
        <f t="shared" si="0"/>
        <v>102.02500000000001</v>
      </c>
      <c r="K27" s="6"/>
      <c r="L27" s="3" t="s">
        <v>296</v>
      </c>
      <c r="M27" s="6" t="s">
        <v>297</v>
      </c>
      <c r="N27" s="7" t="s">
        <v>313</v>
      </c>
      <c r="O27" s="7" t="s">
        <v>124</v>
      </c>
    </row>
    <row r="28" spans="1:15" ht="165" x14ac:dyDescent="0.2">
      <c r="A28" s="2" t="s">
        <v>33</v>
      </c>
      <c r="B28" s="3" t="s">
        <v>294</v>
      </c>
      <c r="C28" s="3" t="s">
        <v>307</v>
      </c>
      <c r="D28" s="3" t="s">
        <v>142</v>
      </c>
      <c r="E28" s="4">
        <v>1</v>
      </c>
      <c r="F28" s="5">
        <v>66.25</v>
      </c>
      <c r="G28" s="11">
        <f t="shared" si="7"/>
        <v>9.9375</v>
      </c>
      <c r="H28" s="10">
        <f t="shared" si="8"/>
        <v>16.5625</v>
      </c>
      <c r="I28" s="10">
        <f t="shared" si="9"/>
        <v>92.75</v>
      </c>
      <c r="J28" s="10">
        <f t="shared" si="0"/>
        <v>102.02500000000001</v>
      </c>
      <c r="K28" s="6"/>
      <c r="L28" s="3" t="s">
        <v>296</v>
      </c>
      <c r="M28" s="6" t="s">
        <v>297</v>
      </c>
      <c r="N28" s="7" t="s">
        <v>315</v>
      </c>
      <c r="O28" s="7" t="s">
        <v>124</v>
      </c>
    </row>
    <row r="29" spans="1:15" ht="165" x14ac:dyDescent="0.2">
      <c r="A29" s="2" t="s">
        <v>33</v>
      </c>
      <c r="B29" s="3" t="s">
        <v>294</v>
      </c>
      <c r="C29" s="3" t="s">
        <v>295</v>
      </c>
      <c r="D29" s="3" t="s">
        <v>142</v>
      </c>
      <c r="E29" s="4">
        <v>1</v>
      </c>
      <c r="F29" s="5">
        <v>122.98</v>
      </c>
      <c r="G29" s="11">
        <f t="shared" si="7"/>
        <v>18.446999999999999</v>
      </c>
      <c r="H29" s="10">
        <f t="shared" si="8"/>
        <v>30.745000000000001</v>
      </c>
      <c r="I29" s="10">
        <f t="shared" si="9"/>
        <v>172.172</v>
      </c>
      <c r="J29" s="10">
        <f t="shared" si="0"/>
        <v>189.38920000000002</v>
      </c>
      <c r="K29" s="6"/>
      <c r="L29" s="3" t="s">
        <v>296</v>
      </c>
      <c r="M29" s="6" t="s">
        <v>297</v>
      </c>
      <c r="N29" s="7" t="s">
        <v>298</v>
      </c>
      <c r="O29" s="7" t="s">
        <v>124</v>
      </c>
    </row>
    <row r="30" spans="1:15" ht="165" x14ac:dyDescent="0.2">
      <c r="A30" s="2" t="s">
        <v>33</v>
      </c>
      <c r="B30" s="3" t="s">
        <v>294</v>
      </c>
      <c r="C30" s="3" t="s">
        <v>301</v>
      </c>
      <c r="D30" s="3" t="s">
        <v>142</v>
      </c>
      <c r="E30" s="4">
        <v>1</v>
      </c>
      <c r="F30" s="5">
        <v>122.98</v>
      </c>
      <c r="G30" s="11">
        <f t="shared" si="7"/>
        <v>18.446999999999999</v>
      </c>
      <c r="H30" s="10">
        <f t="shared" si="8"/>
        <v>30.745000000000001</v>
      </c>
      <c r="I30" s="10">
        <f t="shared" si="9"/>
        <v>172.172</v>
      </c>
      <c r="J30" s="10">
        <f t="shared" si="0"/>
        <v>189.38920000000002</v>
      </c>
      <c r="K30" s="6"/>
      <c r="L30" s="3" t="s">
        <v>296</v>
      </c>
      <c r="M30" s="6" t="s">
        <v>297</v>
      </c>
      <c r="N30" s="7" t="s">
        <v>302</v>
      </c>
      <c r="O30" s="7" t="s">
        <v>124</v>
      </c>
    </row>
    <row r="31" spans="1:15" ht="165" x14ac:dyDescent="0.2">
      <c r="A31" s="2" t="s">
        <v>33</v>
      </c>
      <c r="B31" s="3" t="s">
        <v>294</v>
      </c>
      <c r="C31" s="3" t="s">
        <v>305</v>
      </c>
      <c r="D31" s="3" t="s">
        <v>142</v>
      </c>
      <c r="E31" s="4">
        <v>1</v>
      </c>
      <c r="F31" s="5">
        <v>122.98</v>
      </c>
      <c r="G31" s="11">
        <f t="shared" si="7"/>
        <v>18.446999999999999</v>
      </c>
      <c r="H31" s="10">
        <f t="shared" si="8"/>
        <v>30.745000000000001</v>
      </c>
      <c r="I31" s="10">
        <f t="shared" si="9"/>
        <v>172.172</v>
      </c>
      <c r="J31" s="10">
        <f t="shared" si="0"/>
        <v>189.38920000000002</v>
      </c>
      <c r="K31" s="6"/>
      <c r="L31" s="3" t="s">
        <v>296</v>
      </c>
      <c r="M31" s="6" t="s">
        <v>297</v>
      </c>
      <c r="N31" s="7" t="s">
        <v>306</v>
      </c>
      <c r="O31" s="7" t="s">
        <v>124</v>
      </c>
    </row>
    <row r="32" spans="1:15" ht="165" x14ac:dyDescent="0.2">
      <c r="A32" s="2" t="s">
        <v>33</v>
      </c>
      <c r="B32" s="3" t="s">
        <v>294</v>
      </c>
      <c r="C32" s="3" t="s">
        <v>309</v>
      </c>
      <c r="D32" s="3" t="s">
        <v>142</v>
      </c>
      <c r="E32" s="4">
        <v>1</v>
      </c>
      <c r="F32" s="5">
        <v>122.98</v>
      </c>
      <c r="G32" s="11">
        <f t="shared" si="7"/>
        <v>18.446999999999999</v>
      </c>
      <c r="H32" s="10">
        <f t="shared" si="8"/>
        <v>30.745000000000001</v>
      </c>
      <c r="I32" s="10">
        <f t="shared" si="9"/>
        <v>172.172</v>
      </c>
      <c r="J32" s="10">
        <f t="shared" si="0"/>
        <v>189.38920000000002</v>
      </c>
      <c r="K32" s="6"/>
      <c r="L32" s="3" t="s">
        <v>296</v>
      </c>
      <c r="M32" s="6" t="s">
        <v>297</v>
      </c>
      <c r="N32" s="7" t="s">
        <v>310</v>
      </c>
      <c r="O32" s="7" t="s">
        <v>124</v>
      </c>
    </row>
    <row r="33" spans="1:15" ht="165" x14ac:dyDescent="0.2">
      <c r="A33" s="2" t="s">
        <v>33</v>
      </c>
      <c r="B33" s="3" t="s">
        <v>294</v>
      </c>
      <c r="C33" s="3" t="s">
        <v>301</v>
      </c>
      <c r="D33" s="3" t="s">
        <v>142</v>
      </c>
      <c r="E33" s="4">
        <v>1</v>
      </c>
      <c r="F33" s="5">
        <v>122.98</v>
      </c>
      <c r="G33" s="11">
        <f t="shared" si="7"/>
        <v>18.446999999999999</v>
      </c>
      <c r="H33" s="10">
        <f t="shared" si="8"/>
        <v>30.745000000000001</v>
      </c>
      <c r="I33" s="10">
        <f t="shared" si="9"/>
        <v>172.172</v>
      </c>
      <c r="J33" s="10">
        <f t="shared" si="0"/>
        <v>189.38920000000002</v>
      </c>
      <c r="K33" s="6"/>
      <c r="L33" s="3" t="s">
        <v>296</v>
      </c>
      <c r="M33" s="6" t="s">
        <v>297</v>
      </c>
      <c r="N33" s="7" t="s">
        <v>312</v>
      </c>
      <c r="O33" s="7" t="s">
        <v>124</v>
      </c>
    </row>
    <row r="34" spans="1:15" ht="135" customHeight="1" x14ac:dyDescent="0.2">
      <c r="A34" s="2" t="s">
        <v>33</v>
      </c>
      <c r="B34" s="3" t="s">
        <v>294</v>
      </c>
      <c r="C34" s="3" t="s">
        <v>305</v>
      </c>
      <c r="D34" s="3" t="s">
        <v>142</v>
      </c>
      <c r="E34" s="4">
        <v>1</v>
      </c>
      <c r="F34" s="5">
        <v>122.98</v>
      </c>
      <c r="G34" s="11">
        <f t="shared" si="7"/>
        <v>18.446999999999999</v>
      </c>
      <c r="H34" s="10">
        <f t="shared" si="8"/>
        <v>30.745000000000001</v>
      </c>
      <c r="I34" s="10">
        <f t="shared" si="9"/>
        <v>172.172</v>
      </c>
      <c r="J34" s="10">
        <f t="shared" si="0"/>
        <v>189.38920000000002</v>
      </c>
      <c r="K34" s="6"/>
      <c r="L34" s="3" t="s">
        <v>296</v>
      </c>
      <c r="M34" s="6" t="s">
        <v>297</v>
      </c>
      <c r="N34" s="7" t="s">
        <v>314</v>
      </c>
      <c r="O34" s="7" t="s">
        <v>124</v>
      </c>
    </row>
    <row r="35" spans="1:15" ht="195" x14ac:dyDescent="0.2">
      <c r="A35" s="2" t="s">
        <v>28</v>
      </c>
      <c r="B35" s="3" t="s">
        <v>507</v>
      </c>
      <c r="C35" s="3" t="s">
        <v>508</v>
      </c>
      <c r="D35" s="3" t="s">
        <v>275</v>
      </c>
      <c r="E35" s="4">
        <v>10</v>
      </c>
      <c r="F35" s="5">
        <v>686.88</v>
      </c>
      <c r="G35" s="11">
        <f>F35*0.12</f>
        <v>82.425600000000003</v>
      </c>
      <c r="H35" s="10">
        <f>F35*0.18</f>
        <v>123.63839999999999</v>
      </c>
      <c r="I35" s="10">
        <f>F35+(F35*0.12)+(F35*0.18)</f>
        <v>892.94399999999996</v>
      </c>
      <c r="J35" s="10">
        <f t="shared" si="0"/>
        <v>982.23840000000007</v>
      </c>
      <c r="K35" s="6"/>
      <c r="L35" s="3" t="s">
        <v>29</v>
      </c>
      <c r="M35" s="6" t="s">
        <v>509</v>
      </c>
      <c r="N35" s="7" t="s">
        <v>31</v>
      </c>
      <c r="O35" s="7" t="s">
        <v>156</v>
      </c>
    </row>
    <row r="36" spans="1:15" ht="195" x14ac:dyDescent="0.2">
      <c r="A36" s="2" t="s">
        <v>28</v>
      </c>
      <c r="B36" s="3" t="s">
        <v>507</v>
      </c>
      <c r="C36" s="3" t="s">
        <v>510</v>
      </c>
      <c r="D36" s="3" t="s">
        <v>275</v>
      </c>
      <c r="E36" s="4">
        <v>10</v>
      </c>
      <c r="F36" s="5">
        <v>686.88</v>
      </c>
      <c r="G36" s="11">
        <f>F36*0.12</f>
        <v>82.425600000000003</v>
      </c>
      <c r="H36" s="10">
        <f>F36*0.18</f>
        <v>123.63839999999999</v>
      </c>
      <c r="I36" s="10">
        <f>F36+(F36*0.12)+(F36*0.18)</f>
        <v>892.94399999999996</v>
      </c>
      <c r="J36" s="10">
        <f t="shared" ref="J36:J67" si="10">I36*1.1</f>
        <v>982.23840000000007</v>
      </c>
      <c r="K36" s="6"/>
      <c r="L36" s="3" t="s">
        <v>29</v>
      </c>
      <c r="M36" s="6" t="s">
        <v>509</v>
      </c>
      <c r="N36" s="7" t="s">
        <v>30</v>
      </c>
      <c r="O36" s="7" t="s">
        <v>156</v>
      </c>
    </row>
    <row r="37" spans="1:15" ht="135" customHeight="1" x14ac:dyDescent="0.2">
      <c r="A37" s="2" t="s">
        <v>77</v>
      </c>
      <c r="B37" s="3" t="s">
        <v>199</v>
      </c>
      <c r="C37" s="3" t="s">
        <v>200</v>
      </c>
      <c r="D37" s="3" t="s">
        <v>410</v>
      </c>
      <c r="E37" s="4">
        <v>1</v>
      </c>
      <c r="F37" s="5">
        <v>269.64999999999998</v>
      </c>
      <c r="G37" s="11">
        <f>F37*0.15</f>
        <v>40.447499999999998</v>
      </c>
      <c r="H37" s="10">
        <f>F37*0.25</f>
        <v>67.412499999999994</v>
      </c>
      <c r="I37" s="10">
        <f>F37+(F37*0.15)+(F37*0.25)</f>
        <v>377.51</v>
      </c>
      <c r="J37" s="10">
        <f t="shared" si="10"/>
        <v>415.26100000000002</v>
      </c>
      <c r="K37" s="6"/>
      <c r="L37" s="3" t="s">
        <v>201</v>
      </c>
      <c r="M37" s="6" t="s">
        <v>418</v>
      </c>
      <c r="N37" s="7" t="s">
        <v>202</v>
      </c>
      <c r="O37" s="7" t="s">
        <v>182</v>
      </c>
    </row>
    <row r="38" spans="1:15" ht="90" x14ac:dyDescent="0.2">
      <c r="A38" s="2" t="s">
        <v>77</v>
      </c>
      <c r="B38" s="3" t="s">
        <v>199</v>
      </c>
      <c r="C38" s="3" t="s">
        <v>200</v>
      </c>
      <c r="D38" s="3" t="s">
        <v>407</v>
      </c>
      <c r="E38" s="4">
        <v>1</v>
      </c>
      <c r="F38" s="5">
        <v>269.64999999999998</v>
      </c>
      <c r="G38" s="11">
        <f>F38*0.15</f>
        <v>40.447499999999998</v>
      </c>
      <c r="H38" s="10">
        <f>F38*0.25</f>
        <v>67.412499999999994</v>
      </c>
      <c r="I38" s="10">
        <f>F38+(F38*0.15)+(F38*0.25)</f>
        <v>377.51</v>
      </c>
      <c r="J38" s="10">
        <f t="shared" si="10"/>
        <v>415.26100000000002</v>
      </c>
      <c r="K38" s="6"/>
      <c r="L38" s="3" t="s">
        <v>201</v>
      </c>
      <c r="M38" s="6" t="s">
        <v>419</v>
      </c>
      <c r="N38" s="7" t="s">
        <v>202</v>
      </c>
      <c r="O38" s="7" t="s">
        <v>182</v>
      </c>
    </row>
    <row r="39" spans="1:15" ht="180" x14ac:dyDescent="0.2">
      <c r="A39" s="2" t="s">
        <v>32</v>
      </c>
      <c r="B39" s="3" t="s">
        <v>32</v>
      </c>
      <c r="C39" s="3" t="s">
        <v>525</v>
      </c>
      <c r="D39" s="3" t="s">
        <v>206</v>
      </c>
      <c r="E39" s="4">
        <v>10</v>
      </c>
      <c r="F39" s="5">
        <v>49.3</v>
      </c>
      <c r="G39" s="9">
        <f>F39*0.18</f>
        <v>8.8739999999999988</v>
      </c>
      <c r="H39" s="10">
        <f>F39*0.31</f>
        <v>15.282999999999999</v>
      </c>
      <c r="I39" s="10">
        <f>F39+(F39*0.18)+(F39*0.31)</f>
        <v>73.456999999999994</v>
      </c>
      <c r="J39" s="10">
        <f t="shared" si="10"/>
        <v>80.802700000000002</v>
      </c>
      <c r="K39" s="6"/>
      <c r="L39" s="3" t="s">
        <v>104</v>
      </c>
      <c r="M39" s="6" t="s">
        <v>526</v>
      </c>
      <c r="N39" s="7" t="s">
        <v>527</v>
      </c>
      <c r="O39" s="7" t="s">
        <v>138</v>
      </c>
    </row>
    <row r="40" spans="1:15" ht="165.75" customHeight="1" x14ac:dyDescent="0.2">
      <c r="A40" s="2" t="s">
        <v>117</v>
      </c>
      <c r="B40" s="3" t="s">
        <v>118</v>
      </c>
      <c r="C40" s="3" t="s">
        <v>290</v>
      </c>
      <c r="D40" s="3" t="s">
        <v>291</v>
      </c>
      <c r="E40" s="4">
        <v>20</v>
      </c>
      <c r="F40" s="5">
        <v>447.62</v>
      </c>
      <c r="G40" s="11">
        <f>F40*0.15</f>
        <v>67.143000000000001</v>
      </c>
      <c r="H40" s="10">
        <f>F40*0.25</f>
        <v>111.905</v>
      </c>
      <c r="I40" s="10">
        <f>F40+(F40*0.15)+(F40*0.25)</f>
        <v>626.66800000000001</v>
      </c>
      <c r="J40" s="10">
        <f t="shared" si="10"/>
        <v>689.33480000000009</v>
      </c>
      <c r="K40" s="6"/>
      <c r="L40" s="3" t="s">
        <v>119</v>
      </c>
      <c r="M40" s="6" t="s">
        <v>292</v>
      </c>
      <c r="N40" s="7" t="s">
        <v>293</v>
      </c>
      <c r="O40" s="7" t="s">
        <v>167</v>
      </c>
    </row>
    <row r="41" spans="1:15" ht="195" x14ac:dyDescent="0.2">
      <c r="A41" s="2" t="s">
        <v>25</v>
      </c>
      <c r="B41" s="3" t="s">
        <v>503</v>
      </c>
      <c r="C41" s="3" t="s">
        <v>504</v>
      </c>
      <c r="D41" s="3" t="s">
        <v>275</v>
      </c>
      <c r="E41" s="4">
        <v>1</v>
      </c>
      <c r="F41" s="5">
        <v>193.32</v>
      </c>
      <c r="G41" s="11">
        <f>F41*0.15</f>
        <v>28.997999999999998</v>
      </c>
      <c r="H41" s="10">
        <f>F41*0.25</f>
        <v>48.33</v>
      </c>
      <c r="I41" s="10">
        <f>F41+(F41*0.15)+(F41*0.25)</f>
        <v>270.64799999999997</v>
      </c>
      <c r="J41" s="10">
        <f t="shared" si="10"/>
        <v>297.71280000000002</v>
      </c>
      <c r="K41" s="6"/>
      <c r="L41" s="3" t="s">
        <v>26</v>
      </c>
      <c r="M41" s="6" t="s">
        <v>505</v>
      </c>
      <c r="N41" s="7" t="s">
        <v>27</v>
      </c>
      <c r="O41" s="7" t="s">
        <v>506</v>
      </c>
    </row>
    <row r="42" spans="1:15" ht="150" x14ac:dyDescent="0.2">
      <c r="A42" s="2" t="s">
        <v>39</v>
      </c>
      <c r="B42" s="3" t="s">
        <v>139</v>
      </c>
      <c r="C42" s="3" t="s">
        <v>516</v>
      </c>
      <c r="D42" s="3" t="s">
        <v>144</v>
      </c>
      <c r="E42" s="4">
        <v>1</v>
      </c>
      <c r="F42" s="5">
        <v>491.24</v>
      </c>
      <c r="G42" s="11">
        <f>F42*0.15</f>
        <v>73.685999999999993</v>
      </c>
      <c r="H42" s="10">
        <f>F42*0.25</f>
        <v>122.81</v>
      </c>
      <c r="I42" s="10">
        <f>F42+(F42*0.15)+(F42*0.25)</f>
        <v>687.7360000000001</v>
      </c>
      <c r="J42" s="10">
        <f t="shared" si="10"/>
        <v>756.50960000000021</v>
      </c>
      <c r="K42" s="6"/>
      <c r="L42" s="3" t="s">
        <v>147</v>
      </c>
      <c r="M42" s="6" t="s">
        <v>517</v>
      </c>
      <c r="N42" s="7" t="s">
        <v>518</v>
      </c>
      <c r="O42" s="7" t="s">
        <v>127</v>
      </c>
    </row>
    <row r="43" spans="1:15" ht="135" x14ac:dyDescent="0.2">
      <c r="A43" s="2" t="s">
        <v>36</v>
      </c>
      <c r="B43" s="3" t="s">
        <v>37</v>
      </c>
      <c r="C43" s="3" t="s">
        <v>197</v>
      </c>
      <c r="D43" s="3" t="s">
        <v>383</v>
      </c>
      <c r="E43" s="4">
        <v>1</v>
      </c>
      <c r="F43" s="5">
        <v>194.54</v>
      </c>
      <c r="G43" s="11">
        <f>F43*0.15</f>
        <v>29.180999999999997</v>
      </c>
      <c r="H43" s="10">
        <f>F43*0.25</f>
        <v>48.634999999999998</v>
      </c>
      <c r="I43" s="10">
        <f>F43+(F43*0.15)+(F43*0.25)</f>
        <v>272.35599999999999</v>
      </c>
      <c r="J43" s="10">
        <f t="shared" si="10"/>
        <v>299.59160000000003</v>
      </c>
      <c r="K43" s="6"/>
      <c r="L43" s="3" t="s">
        <v>38</v>
      </c>
      <c r="M43" s="6" t="s">
        <v>386</v>
      </c>
      <c r="N43" s="7" t="s">
        <v>387</v>
      </c>
      <c r="O43" s="7" t="s">
        <v>164</v>
      </c>
    </row>
    <row r="44" spans="1:15" ht="90" x14ac:dyDescent="0.2">
      <c r="A44" s="2" t="s">
        <v>40</v>
      </c>
      <c r="B44" s="3" t="s">
        <v>40</v>
      </c>
      <c r="C44" s="3" t="s">
        <v>444</v>
      </c>
      <c r="D44" s="3" t="s">
        <v>266</v>
      </c>
      <c r="E44" s="4">
        <v>10</v>
      </c>
      <c r="F44" s="5">
        <v>22.45</v>
      </c>
      <c r="G44" s="9">
        <f>F44*0.18</f>
        <v>4.0409999999999995</v>
      </c>
      <c r="H44" s="10">
        <f>F44*0.31</f>
        <v>6.9594999999999994</v>
      </c>
      <c r="I44" s="10">
        <f>F44+(F44*0.18)+(F44*0.31)</f>
        <v>33.450499999999998</v>
      </c>
      <c r="J44" s="10">
        <f t="shared" si="10"/>
        <v>36.795549999999999</v>
      </c>
      <c r="K44" s="6"/>
      <c r="L44" s="3" t="s">
        <v>41</v>
      </c>
      <c r="M44" s="6" t="s">
        <v>445</v>
      </c>
      <c r="N44" s="7" t="s">
        <v>446</v>
      </c>
      <c r="O44" s="7" t="s">
        <v>120</v>
      </c>
    </row>
    <row r="45" spans="1:15" ht="90" x14ac:dyDescent="0.2">
      <c r="A45" s="2" t="s">
        <v>40</v>
      </c>
      <c r="B45" s="3" t="s">
        <v>40</v>
      </c>
      <c r="C45" s="3" t="s">
        <v>447</v>
      </c>
      <c r="D45" s="3" t="s">
        <v>266</v>
      </c>
      <c r="E45" s="4">
        <v>10</v>
      </c>
      <c r="F45" s="5">
        <v>24.71</v>
      </c>
      <c r="G45" s="9">
        <f>F45*0.18</f>
        <v>4.4478</v>
      </c>
      <c r="H45" s="10">
        <f>F45*0.31</f>
        <v>7.6600999999999999</v>
      </c>
      <c r="I45" s="10">
        <f>F45+(F45*0.18)+(F45*0.31)</f>
        <v>36.817900000000002</v>
      </c>
      <c r="J45" s="10">
        <f t="shared" si="10"/>
        <v>40.499690000000008</v>
      </c>
      <c r="K45" s="6"/>
      <c r="L45" s="3" t="s">
        <v>41</v>
      </c>
      <c r="M45" s="6" t="s">
        <v>445</v>
      </c>
      <c r="N45" s="7" t="s">
        <v>448</v>
      </c>
      <c r="O45" s="7" t="s">
        <v>120</v>
      </c>
    </row>
    <row r="46" spans="1:15" ht="90" x14ac:dyDescent="0.2">
      <c r="A46" s="2" t="s">
        <v>42</v>
      </c>
      <c r="B46" s="3" t="s">
        <v>435</v>
      </c>
      <c r="C46" s="3" t="s">
        <v>205</v>
      </c>
      <c r="D46" s="3" t="s">
        <v>168</v>
      </c>
      <c r="E46" s="4">
        <v>30</v>
      </c>
      <c r="F46" s="5">
        <v>66.63</v>
      </c>
      <c r="G46" s="11">
        <f>F46*0.15</f>
        <v>9.9944999999999986</v>
      </c>
      <c r="H46" s="10">
        <f>F46*0.25</f>
        <v>16.657499999999999</v>
      </c>
      <c r="I46" s="10">
        <f>F46+(F46*0.15)+(F46*0.25)</f>
        <v>93.281999999999996</v>
      </c>
      <c r="J46" s="10">
        <f t="shared" si="10"/>
        <v>102.61020000000001</v>
      </c>
      <c r="K46" s="6"/>
      <c r="L46" s="3" t="s">
        <v>83</v>
      </c>
      <c r="M46" s="6" t="s">
        <v>436</v>
      </c>
      <c r="N46" s="7" t="s">
        <v>443</v>
      </c>
      <c r="O46" s="7" t="s">
        <v>122</v>
      </c>
    </row>
    <row r="47" spans="1:15" ht="90" x14ac:dyDescent="0.2">
      <c r="A47" s="2" t="s">
        <v>42</v>
      </c>
      <c r="B47" s="3" t="s">
        <v>435</v>
      </c>
      <c r="C47" s="3" t="s">
        <v>198</v>
      </c>
      <c r="D47" s="3" t="s">
        <v>168</v>
      </c>
      <c r="E47" s="4">
        <v>30</v>
      </c>
      <c r="F47" s="5">
        <v>87.95</v>
      </c>
      <c r="G47" s="11">
        <f>F47*0.15</f>
        <v>13.192500000000001</v>
      </c>
      <c r="H47" s="10">
        <f>F47*0.25</f>
        <v>21.987500000000001</v>
      </c>
      <c r="I47" s="10">
        <f>F47+(F47*0.15)+(F47*0.25)</f>
        <v>123.13</v>
      </c>
      <c r="J47" s="10">
        <f t="shared" si="10"/>
        <v>135.44300000000001</v>
      </c>
      <c r="K47" s="6"/>
      <c r="L47" s="3" t="s">
        <v>83</v>
      </c>
      <c r="M47" s="6" t="s">
        <v>436</v>
      </c>
      <c r="N47" s="7" t="s">
        <v>438</v>
      </c>
      <c r="O47" s="7" t="s">
        <v>122</v>
      </c>
    </row>
    <row r="48" spans="1:15" ht="90" x14ac:dyDescent="0.2">
      <c r="A48" s="2" t="s">
        <v>42</v>
      </c>
      <c r="B48" s="3" t="s">
        <v>435</v>
      </c>
      <c r="C48" s="3" t="s">
        <v>441</v>
      </c>
      <c r="D48" s="3" t="s">
        <v>168</v>
      </c>
      <c r="E48" s="4">
        <v>30</v>
      </c>
      <c r="F48" s="5">
        <v>87.95</v>
      </c>
      <c r="G48" s="11">
        <f>F48*0.15</f>
        <v>13.192500000000001</v>
      </c>
      <c r="H48" s="10">
        <f>F48*0.25</f>
        <v>21.987500000000001</v>
      </c>
      <c r="I48" s="10">
        <f>F48+(F48*0.15)+(F48*0.25)</f>
        <v>123.13</v>
      </c>
      <c r="J48" s="10">
        <f t="shared" si="10"/>
        <v>135.44300000000001</v>
      </c>
      <c r="K48" s="6"/>
      <c r="L48" s="3" t="s">
        <v>83</v>
      </c>
      <c r="M48" s="6" t="s">
        <v>436</v>
      </c>
      <c r="N48" s="7" t="s">
        <v>442</v>
      </c>
      <c r="O48" s="7" t="s">
        <v>122</v>
      </c>
    </row>
    <row r="49" spans="1:15" ht="90" x14ac:dyDescent="0.2">
      <c r="A49" s="2" t="s">
        <v>42</v>
      </c>
      <c r="B49" s="3" t="s">
        <v>435</v>
      </c>
      <c r="C49" s="3" t="s">
        <v>439</v>
      </c>
      <c r="D49" s="3" t="s">
        <v>168</v>
      </c>
      <c r="E49" s="4">
        <v>30</v>
      </c>
      <c r="F49" s="5">
        <v>159.03</v>
      </c>
      <c r="G49" s="11">
        <f>F49*0.15</f>
        <v>23.854499999999998</v>
      </c>
      <c r="H49" s="10">
        <f>F49*0.25</f>
        <v>39.7575</v>
      </c>
      <c r="I49" s="10">
        <f>F49+(F49*0.15)+(F49*0.25)</f>
        <v>222.642</v>
      </c>
      <c r="J49" s="10">
        <f t="shared" si="10"/>
        <v>244.90620000000001</v>
      </c>
      <c r="K49" s="6"/>
      <c r="L49" s="3" t="s">
        <v>83</v>
      </c>
      <c r="M49" s="6" t="s">
        <v>436</v>
      </c>
      <c r="N49" s="7" t="s">
        <v>440</v>
      </c>
      <c r="O49" s="7" t="s">
        <v>122</v>
      </c>
    </row>
    <row r="50" spans="1:15" ht="90" x14ac:dyDescent="0.2">
      <c r="A50" s="2" t="s">
        <v>42</v>
      </c>
      <c r="B50" s="3" t="s">
        <v>435</v>
      </c>
      <c r="C50" s="3" t="s">
        <v>204</v>
      </c>
      <c r="D50" s="3" t="s">
        <v>168</v>
      </c>
      <c r="E50" s="4">
        <v>60</v>
      </c>
      <c r="F50" s="5">
        <v>160.6</v>
      </c>
      <c r="G50" s="11">
        <f>F50*0.15</f>
        <v>24.09</v>
      </c>
      <c r="H50" s="10">
        <f>F50*0.25</f>
        <v>40.15</v>
      </c>
      <c r="I50" s="10">
        <f>F50+(F50*0.15)+(F50*0.25)</f>
        <v>224.84</v>
      </c>
      <c r="J50" s="10">
        <f t="shared" si="10"/>
        <v>247.32400000000001</v>
      </c>
      <c r="K50" s="6"/>
      <c r="L50" s="3" t="s">
        <v>83</v>
      </c>
      <c r="M50" s="6" t="s">
        <v>436</v>
      </c>
      <c r="N50" s="7" t="s">
        <v>437</v>
      </c>
      <c r="O50" s="7" t="s">
        <v>122</v>
      </c>
    </row>
    <row r="51" spans="1:15" ht="225" x14ac:dyDescent="0.2">
      <c r="A51" s="2" t="s">
        <v>44</v>
      </c>
      <c r="B51" s="3" t="s">
        <v>44</v>
      </c>
      <c r="C51" s="3" t="s">
        <v>528</v>
      </c>
      <c r="D51" s="3" t="s">
        <v>206</v>
      </c>
      <c r="E51" s="4">
        <v>10</v>
      </c>
      <c r="F51" s="5">
        <v>26.89</v>
      </c>
      <c r="G51" s="9">
        <f>F51*0.18</f>
        <v>4.8402000000000003</v>
      </c>
      <c r="H51" s="10">
        <f>F51*0.31</f>
        <v>8.3359000000000005</v>
      </c>
      <c r="I51" s="10">
        <f>F51+(F51*0.18)+(F51*0.31)</f>
        <v>40.066099999999999</v>
      </c>
      <c r="J51" s="10">
        <f t="shared" si="10"/>
        <v>44.072710000000001</v>
      </c>
      <c r="K51" s="6"/>
      <c r="L51" s="3" t="s">
        <v>79</v>
      </c>
      <c r="M51" s="6" t="s">
        <v>529</v>
      </c>
      <c r="N51" s="7" t="s">
        <v>530</v>
      </c>
      <c r="O51" s="7" t="s">
        <v>150</v>
      </c>
    </row>
    <row r="52" spans="1:15" ht="225" x14ac:dyDescent="0.2">
      <c r="A52" s="2" t="s">
        <v>44</v>
      </c>
      <c r="B52" s="3" t="s">
        <v>44</v>
      </c>
      <c r="C52" s="3" t="s">
        <v>528</v>
      </c>
      <c r="D52" s="3" t="s">
        <v>206</v>
      </c>
      <c r="E52" s="4">
        <v>10</v>
      </c>
      <c r="F52" s="5">
        <v>26.89</v>
      </c>
      <c r="G52" s="9">
        <f>F52*0.18</f>
        <v>4.8402000000000003</v>
      </c>
      <c r="H52" s="10">
        <f>F52*0.31</f>
        <v>8.3359000000000005</v>
      </c>
      <c r="I52" s="10">
        <f>F52+(F52*0.18)+(F52*0.31)</f>
        <v>40.066099999999999</v>
      </c>
      <c r="J52" s="10">
        <f t="shared" si="10"/>
        <v>44.072710000000001</v>
      </c>
      <c r="K52" s="6"/>
      <c r="L52" s="3" t="s">
        <v>79</v>
      </c>
      <c r="M52" s="6" t="s">
        <v>529</v>
      </c>
      <c r="N52" s="7" t="s">
        <v>531</v>
      </c>
      <c r="O52" s="7" t="s">
        <v>150</v>
      </c>
    </row>
    <row r="53" spans="1:15" ht="120" x14ac:dyDescent="0.2">
      <c r="A53" s="2" t="s">
        <v>45</v>
      </c>
      <c r="B53" s="3" t="s">
        <v>45</v>
      </c>
      <c r="C53" s="3" t="s">
        <v>203</v>
      </c>
      <c r="D53" s="3" t="s">
        <v>383</v>
      </c>
      <c r="E53" s="4">
        <v>1</v>
      </c>
      <c r="F53" s="5">
        <v>1404</v>
      </c>
      <c r="G53" s="11">
        <f>F53*0.12</f>
        <v>168.48</v>
      </c>
      <c r="H53" s="10">
        <f>F53*0.18</f>
        <v>252.72</v>
      </c>
      <c r="I53" s="10">
        <f>F53+(F53*0.12)+(F53*0.18)</f>
        <v>1825.2</v>
      </c>
      <c r="J53" s="10">
        <f t="shared" si="10"/>
        <v>2007.7200000000003</v>
      </c>
      <c r="K53" s="6"/>
      <c r="L53" s="3" t="s">
        <v>46</v>
      </c>
      <c r="M53" s="6" t="s">
        <v>384</v>
      </c>
      <c r="N53" s="7" t="s">
        <v>385</v>
      </c>
      <c r="O53" s="7" t="s">
        <v>169</v>
      </c>
    </row>
    <row r="54" spans="1:15" ht="225" x14ac:dyDescent="0.2">
      <c r="A54" s="2" t="s">
        <v>47</v>
      </c>
      <c r="B54" s="3" t="s">
        <v>47</v>
      </c>
      <c r="C54" s="3" t="s">
        <v>532</v>
      </c>
      <c r="D54" s="3" t="s">
        <v>206</v>
      </c>
      <c r="E54" s="4">
        <v>10</v>
      </c>
      <c r="F54" s="5">
        <v>76.53</v>
      </c>
      <c r="G54" s="11">
        <f>F54*0.15</f>
        <v>11.4795</v>
      </c>
      <c r="H54" s="10">
        <f>F54*0.25</f>
        <v>19.1325</v>
      </c>
      <c r="I54" s="10">
        <f>F54+(F54*0.15)+(F54*0.25)</f>
        <v>107.142</v>
      </c>
      <c r="J54" s="10">
        <f t="shared" si="10"/>
        <v>117.8562</v>
      </c>
      <c r="K54" s="6"/>
      <c r="L54" s="3" t="s">
        <v>180</v>
      </c>
      <c r="M54" s="6" t="s">
        <v>533</v>
      </c>
      <c r="N54" s="7" t="s">
        <v>534</v>
      </c>
      <c r="O54" s="7" t="s">
        <v>141</v>
      </c>
    </row>
    <row r="55" spans="1:15" ht="105" x14ac:dyDescent="0.2">
      <c r="A55" s="2" t="s">
        <v>34</v>
      </c>
      <c r="B55" s="3" t="s">
        <v>96</v>
      </c>
      <c r="C55" s="3" t="s">
        <v>271</v>
      </c>
      <c r="D55" s="3" t="s">
        <v>179</v>
      </c>
      <c r="E55" s="4">
        <v>50</v>
      </c>
      <c r="F55" s="5">
        <v>54.08</v>
      </c>
      <c r="G55" s="11">
        <f>F55*0.15</f>
        <v>8.1120000000000001</v>
      </c>
      <c r="H55" s="10">
        <f>F55*0.25</f>
        <v>13.52</v>
      </c>
      <c r="I55" s="10">
        <f>F55+(F55*0.15)+(F55*0.25)</f>
        <v>75.712000000000003</v>
      </c>
      <c r="J55" s="10">
        <f t="shared" si="10"/>
        <v>83.283200000000008</v>
      </c>
      <c r="K55" s="6"/>
      <c r="L55" s="3" t="s">
        <v>97</v>
      </c>
      <c r="M55" s="6" t="s">
        <v>319</v>
      </c>
      <c r="N55" s="7" t="s">
        <v>320</v>
      </c>
      <c r="O55" s="7" t="s">
        <v>149</v>
      </c>
    </row>
    <row r="56" spans="1:15" ht="105" x14ac:dyDescent="0.2">
      <c r="A56" s="2" t="s">
        <v>34</v>
      </c>
      <c r="B56" s="3" t="s">
        <v>96</v>
      </c>
      <c r="C56" s="3" t="s">
        <v>270</v>
      </c>
      <c r="D56" s="3" t="s">
        <v>179</v>
      </c>
      <c r="E56" s="4">
        <v>100</v>
      </c>
      <c r="F56" s="5">
        <v>121.27</v>
      </c>
      <c r="G56" s="11">
        <f>F56*0.15</f>
        <v>18.1905</v>
      </c>
      <c r="H56" s="10">
        <f>F56*0.25</f>
        <v>30.317499999999999</v>
      </c>
      <c r="I56" s="10">
        <f>F56+(F56*0.15)+(F56*0.25)</f>
        <v>169.77799999999999</v>
      </c>
      <c r="J56" s="10">
        <f t="shared" si="10"/>
        <v>186.75579999999999</v>
      </c>
      <c r="K56" s="6"/>
      <c r="L56" s="3" t="s">
        <v>97</v>
      </c>
      <c r="M56" s="6" t="s">
        <v>319</v>
      </c>
      <c r="N56" s="7" t="s">
        <v>321</v>
      </c>
      <c r="O56" s="7" t="s">
        <v>149</v>
      </c>
    </row>
    <row r="57" spans="1:15" ht="105" x14ac:dyDescent="0.2">
      <c r="A57" s="2" t="s">
        <v>480</v>
      </c>
      <c r="B57" s="3" t="s">
        <v>480</v>
      </c>
      <c r="C57" s="3" t="s">
        <v>489</v>
      </c>
      <c r="D57" s="3" t="s">
        <v>482</v>
      </c>
      <c r="E57" s="4">
        <v>10</v>
      </c>
      <c r="F57" s="5">
        <v>5000</v>
      </c>
      <c r="G57" s="11">
        <f t="shared" ref="G57:G68" si="11">F57*0.12</f>
        <v>600</v>
      </c>
      <c r="H57" s="10">
        <f t="shared" ref="H57:H68" si="12">F57*0.18</f>
        <v>900</v>
      </c>
      <c r="I57" s="10">
        <f t="shared" ref="I57:I68" si="13">F57+(F57*0.12)+(F57*0.18)</f>
        <v>6500</v>
      </c>
      <c r="J57" s="10">
        <f t="shared" si="10"/>
        <v>7150.0000000000009</v>
      </c>
      <c r="K57" s="6"/>
      <c r="L57" s="3" t="s">
        <v>483</v>
      </c>
      <c r="M57" s="6" t="s">
        <v>484</v>
      </c>
      <c r="N57" s="7" t="s">
        <v>490</v>
      </c>
      <c r="O57" s="7" t="s">
        <v>486</v>
      </c>
    </row>
    <row r="58" spans="1:15" ht="105" x14ac:dyDescent="0.2">
      <c r="A58" s="2" t="s">
        <v>480</v>
      </c>
      <c r="B58" s="3" t="s">
        <v>480</v>
      </c>
      <c r="C58" s="3" t="s">
        <v>165</v>
      </c>
      <c r="D58" s="3" t="s">
        <v>482</v>
      </c>
      <c r="E58" s="4">
        <v>10</v>
      </c>
      <c r="F58" s="5">
        <v>5000</v>
      </c>
      <c r="G58" s="11">
        <f t="shared" si="11"/>
        <v>600</v>
      </c>
      <c r="H58" s="10">
        <f t="shared" si="12"/>
        <v>900</v>
      </c>
      <c r="I58" s="10">
        <f t="shared" si="13"/>
        <v>6500</v>
      </c>
      <c r="J58" s="10">
        <f t="shared" si="10"/>
        <v>7150.0000000000009</v>
      </c>
      <c r="K58" s="6"/>
      <c r="L58" s="3" t="s">
        <v>483</v>
      </c>
      <c r="M58" s="6" t="s">
        <v>484</v>
      </c>
      <c r="N58" s="7" t="s">
        <v>491</v>
      </c>
      <c r="O58" s="7" t="s">
        <v>486</v>
      </c>
    </row>
    <row r="59" spans="1:15" ht="105" x14ac:dyDescent="0.2">
      <c r="A59" s="2" t="s">
        <v>480</v>
      </c>
      <c r="B59" s="3" t="s">
        <v>480</v>
      </c>
      <c r="C59" s="3" t="s">
        <v>146</v>
      </c>
      <c r="D59" s="3" t="s">
        <v>482</v>
      </c>
      <c r="E59" s="4">
        <v>20</v>
      </c>
      <c r="F59" s="5">
        <v>10000</v>
      </c>
      <c r="G59" s="11">
        <f t="shared" si="11"/>
        <v>1200</v>
      </c>
      <c r="H59" s="10">
        <f t="shared" si="12"/>
        <v>1800</v>
      </c>
      <c r="I59" s="10">
        <f t="shared" si="13"/>
        <v>13000</v>
      </c>
      <c r="J59" s="10">
        <f t="shared" si="10"/>
        <v>14300.000000000002</v>
      </c>
      <c r="K59" s="6"/>
      <c r="L59" s="3" t="s">
        <v>483</v>
      </c>
      <c r="M59" s="6" t="s">
        <v>484</v>
      </c>
      <c r="N59" s="7" t="s">
        <v>488</v>
      </c>
      <c r="O59" s="7" t="s">
        <v>486</v>
      </c>
    </row>
    <row r="60" spans="1:15" ht="105" x14ac:dyDescent="0.2">
      <c r="A60" s="2" t="s">
        <v>480</v>
      </c>
      <c r="B60" s="3" t="s">
        <v>480</v>
      </c>
      <c r="C60" s="3" t="s">
        <v>497</v>
      </c>
      <c r="D60" s="3" t="s">
        <v>482</v>
      </c>
      <c r="E60" s="4">
        <v>20</v>
      </c>
      <c r="F60" s="5">
        <v>10000</v>
      </c>
      <c r="G60" s="11">
        <f t="shared" si="11"/>
        <v>1200</v>
      </c>
      <c r="H60" s="10">
        <f t="shared" si="12"/>
        <v>1800</v>
      </c>
      <c r="I60" s="10">
        <f t="shared" si="13"/>
        <v>13000</v>
      </c>
      <c r="J60" s="10">
        <f t="shared" si="10"/>
        <v>14300.000000000002</v>
      </c>
      <c r="K60" s="6"/>
      <c r="L60" s="3" t="s">
        <v>483</v>
      </c>
      <c r="M60" s="6" t="s">
        <v>484</v>
      </c>
      <c r="N60" s="7" t="s">
        <v>498</v>
      </c>
      <c r="O60" s="7" t="s">
        <v>486</v>
      </c>
    </row>
    <row r="61" spans="1:15" ht="105" x14ac:dyDescent="0.2">
      <c r="A61" s="2" t="s">
        <v>480</v>
      </c>
      <c r="B61" s="3" t="s">
        <v>480</v>
      </c>
      <c r="C61" s="3" t="s">
        <v>493</v>
      </c>
      <c r="D61" s="3" t="s">
        <v>482</v>
      </c>
      <c r="E61" s="4">
        <v>30</v>
      </c>
      <c r="F61" s="5">
        <v>15000</v>
      </c>
      <c r="G61" s="11">
        <f t="shared" si="11"/>
        <v>1800</v>
      </c>
      <c r="H61" s="10">
        <f t="shared" si="12"/>
        <v>2700</v>
      </c>
      <c r="I61" s="10">
        <f t="shared" si="13"/>
        <v>19500</v>
      </c>
      <c r="J61" s="10">
        <f t="shared" si="10"/>
        <v>21450</v>
      </c>
      <c r="K61" s="6"/>
      <c r="L61" s="3" t="s">
        <v>483</v>
      </c>
      <c r="M61" s="6" t="s">
        <v>484</v>
      </c>
      <c r="N61" s="7" t="s">
        <v>494</v>
      </c>
      <c r="O61" s="7" t="s">
        <v>486</v>
      </c>
    </row>
    <row r="62" spans="1:15" ht="105" x14ac:dyDescent="0.2">
      <c r="A62" s="2" t="s">
        <v>480</v>
      </c>
      <c r="B62" s="3" t="s">
        <v>480</v>
      </c>
      <c r="C62" s="3" t="s">
        <v>192</v>
      </c>
      <c r="D62" s="3" t="s">
        <v>482</v>
      </c>
      <c r="E62" s="4">
        <v>30</v>
      </c>
      <c r="F62" s="5">
        <v>15000</v>
      </c>
      <c r="G62" s="11">
        <f t="shared" si="11"/>
        <v>1800</v>
      </c>
      <c r="H62" s="10">
        <f t="shared" si="12"/>
        <v>2700</v>
      </c>
      <c r="I62" s="10">
        <f t="shared" si="13"/>
        <v>19500</v>
      </c>
      <c r="J62" s="10">
        <f t="shared" si="10"/>
        <v>21450</v>
      </c>
      <c r="K62" s="6"/>
      <c r="L62" s="3" t="s">
        <v>483</v>
      </c>
      <c r="M62" s="6" t="s">
        <v>484</v>
      </c>
      <c r="N62" s="7" t="s">
        <v>502</v>
      </c>
      <c r="O62" s="7" t="s">
        <v>486</v>
      </c>
    </row>
    <row r="63" spans="1:15" ht="105" x14ac:dyDescent="0.2">
      <c r="A63" s="2" t="s">
        <v>480</v>
      </c>
      <c r="B63" s="3" t="s">
        <v>480</v>
      </c>
      <c r="C63" s="3" t="s">
        <v>481</v>
      </c>
      <c r="D63" s="3" t="s">
        <v>482</v>
      </c>
      <c r="E63" s="4">
        <v>40</v>
      </c>
      <c r="F63" s="5">
        <v>20000</v>
      </c>
      <c r="G63" s="11">
        <f t="shared" si="11"/>
        <v>2400</v>
      </c>
      <c r="H63" s="10">
        <f t="shared" si="12"/>
        <v>3600</v>
      </c>
      <c r="I63" s="10">
        <f t="shared" si="13"/>
        <v>26000</v>
      </c>
      <c r="J63" s="10">
        <f t="shared" si="10"/>
        <v>28600.000000000004</v>
      </c>
      <c r="K63" s="6"/>
      <c r="L63" s="3" t="s">
        <v>483</v>
      </c>
      <c r="M63" s="6" t="s">
        <v>484</v>
      </c>
      <c r="N63" s="7" t="s">
        <v>485</v>
      </c>
      <c r="O63" s="7" t="s">
        <v>486</v>
      </c>
    </row>
    <row r="64" spans="1:15" ht="105" x14ac:dyDescent="0.2">
      <c r="A64" s="2" t="s">
        <v>480</v>
      </c>
      <c r="B64" s="3" t="s">
        <v>480</v>
      </c>
      <c r="C64" s="3" t="s">
        <v>268</v>
      </c>
      <c r="D64" s="3" t="s">
        <v>482</v>
      </c>
      <c r="E64" s="4">
        <v>40</v>
      </c>
      <c r="F64" s="5">
        <v>20000</v>
      </c>
      <c r="G64" s="11">
        <f t="shared" si="11"/>
        <v>2400</v>
      </c>
      <c r="H64" s="10">
        <f t="shared" si="12"/>
        <v>3600</v>
      </c>
      <c r="I64" s="10">
        <f t="shared" si="13"/>
        <v>26000</v>
      </c>
      <c r="J64" s="10">
        <f t="shared" si="10"/>
        <v>28600.000000000004</v>
      </c>
      <c r="K64" s="6"/>
      <c r="L64" s="3" t="s">
        <v>483</v>
      </c>
      <c r="M64" s="6" t="s">
        <v>484</v>
      </c>
      <c r="N64" s="7" t="s">
        <v>492</v>
      </c>
      <c r="O64" s="7" t="s">
        <v>486</v>
      </c>
    </row>
    <row r="65" spans="1:15" ht="105" x14ac:dyDescent="0.2">
      <c r="A65" s="2" t="s">
        <v>480</v>
      </c>
      <c r="B65" s="3" t="s">
        <v>480</v>
      </c>
      <c r="C65" s="3" t="s">
        <v>153</v>
      </c>
      <c r="D65" s="3" t="s">
        <v>482</v>
      </c>
      <c r="E65" s="4">
        <v>50</v>
      </c>
      <c r="F65" s="5">
        <v>25000</v>
      </c>
      <c r="G65" s="11">
        <f t="shared" si="11"/>
        <v>3000</v>
      </c>
      <c r="H65" s="10">
        <f t="shared" si="12"/>
        <v>4500</v>
      </c>
      <c r="I65" s="10">
        <f t="shared" si="13"/>
        <v>32500</v>
      </c>
      <c r="J65" s="10">
        <f t="shared" si="10"/>
        <v>35750</v>
      </c>
      <c r="K65" s="6"/>
      <c r="L65" s="3" t="s">
        <v>483</v>
      </c>
      <c r="M65" s="6" t="s">
        <v>484</v>
      </c>
      <c r="N65" s="7" t="s">
        <v>487</v>
      </c>
      <c r="O65" s="7" t="s">
        <v>486</v>
      </c>
    </row>
    <row r="66" spans="1:15" ht="105" x14ac:dyDescent="0.2">
      <c r="A66" s="2" t="s">
        <v>480</v>
      </c>
      <c r="B66" s="3" t="s">
        <v>480</v>
      </c>
      <c r="C66" s="3" t="s">
        <v>499</v>
      </c>
      <c r="D66" s="3" t="s">
        <v>482</v>
      </c>
      <c r="E66" s="4">
        <v>50</v>
      </c>
      <c r="F66" s="5">
        <v>25000</v>
      </c>
      <c r="G66" s="11">
        <f t="shared" si="11"/>
        <v>3000</v>
      </c>
      <c r="H66" s="10">
        <f t="shared" si="12"/>
        <v>4500</v>
      </c>
      <c r="I66" s="10">
        <f t="shared" si="13"/>
        <v>32500</v>
      </c>
      <c r="J66" s="10">
        <f t="shared" si="10"/>
        <v>35750</v>
      </c>
      <c r="K66" s="6"/>
      <c r="L66" s="3" t="s">
        <v>483</v>
      </c>
      <c r="M66" s="6" t="s">
        <v>484</v>
      </c>
      <c r="N66" s="7" t="s">
        <v>500</v>
      </c>
      <c r="O66" s="7" t="s">
        <v>486</v>
      </c>
    </row>
    <row r="67" spans="1:15" ht="105" x14ac:dyDescent="0.2">
      <c r="A67" s="2" t="s">
        <v>480</v>
      </c>
      <c r="B67" s="3" t="s">
        <v>480</v>
      </c>
      <c r="C67" s="3" t="s">
        <v>495</v>
      </c>
      <c r="D67" s="3" t="s">
        <v>482</v>
      </c>
      <c r="E67" s="4">
        <v>100</v>
      </c>
      <c r="F67" s="5">
        <v>50000</v>
      </c>
      <c r="G67" s="11">
        <f t="shared" si="11"/>
        <v>6000</v>
      </c>
      <c r="H67" s="10">
        <f t="shared" si="12"/>
        <v>9000</v>
      </c>
      <c r="I67" s="10">
        <f t="shared" si="13"/>
        <v>65000</v>
      </c>
      <c r="J67" s="10">
        <f t="shared" si="10"/>
        <v>71500</v>
      </c>
      <c r="K67" s="6"/>
      <c r="L67" s="3" t="s">
        <v>483</v>
      </c>
      <c r="M67" s="6" t="s">
        <v>484</v>
      </c>
      <c r="N67" s="7" t="s">
        <v>496</v>
      </c>
      <c r="O67" s="7" t="s">
        <v>486</v>
      </c>
    </row>
    <row r="68" spans="1:15" ht="105" x14ac:dyDescent="0.2">
      <c r="A68" s="2" t="s">
        <v>480</v>
      </c>
      <c r="B68" s="3" t="s">
        <v>480</v>
      </c>
      <c r="C68" s="3" t="s">
        <v>152</v>
      </c>
      <c r="D68" s="3" t="s">
        <v>482</v>
      </c>
      <c r="E68" s="4">
        <v>100</v>
      </c>
      <c r="F68" s="5">
        <v>50000</v>
      </c>
      <c r="G68" s="11">
        <f t="shared" si="11"/>
        <v>6000</v>
      </c>
      <c r="H68" s="10">
        <f t="shared" si="12"/>
        <v>9000</v>
      </c>
      <c r="I68" s="10">
        <f t="shared" si="13"/>
        <v>65000</v>
      </c>
      <c r="J68" s="10">
        <f t="shared" ref="J68:J99" si="14">I68*1.1</f>
        <v>71500</v>
      </c>
      <c r="K68" s="6"/>
      <c r="L68" s="3" t="s">
        <v>483</v>
      </c>
      <c r="M68" s="6" t="s">
        <v>484</v>
      </c>
      <c r="N68" s="7" t="s">
        <v>501</v>
      </c>
      <c r="O68" s="7" t="s">
        <v>486</v>
      </c>
    </row>
    <row r="69" spans="1:15" ht="90" x14ac:dyDescent="0.2">
      <c r="A69" s="2" t="s">
        <v>49</v>
      </c>
      <c r="B69" s="3" t="s">
        <v>50</v>
      </c>
      <c r="C69" s="3" t="s">
        <v>449</v>
      </c>
      <c r="D69" s="3" t="s">
        <v>266</v>
      </c>
      <c r="E69" s="4">
        <v>10</v>
      </c>
      <c r="F69" s="5">
        <v>21.99</v>
      </c>
      <c r="G69" s="9">
        <f>F69*0.18</f>
        <v>3.9581999999999997</v>
      </c>
      <c r="H69" s="10">
        <f>F69*0.31</f>
        <v>6.8168999999999995</v>
      </c>
      <c r="I69" s="10">
        <f>F69+(F69*0.18)+(F69*0.31)</f>
        <v>32.765099999999997</v>
      </c>
      <c r="J69" s="10">
        <f t="shared" si="14"/>
        <v>36.041609999999999</v>
      </c>
      <c r="K69" s="6"/>
      <c r="L69" s="3" t="s">
        <v>51</v>
      </c>
      <c r="M69" s="6" t="s">
        <v>450</v>
      </c>
      <c r="N69" s="7" t="s">
        <v>451</v>
      </c>
      <c r="O69" s="7" t="s">
        <v>123</v>
      </c>
    </row>
    <row r="70" spans="1:15" ht="180" x14ac:dyDescent="0.2">
      <c r="A70" s="2" t="s">
        <v>465</v>
      </c>
      <c r="B70" s="3" t="s">
        <v>466</v>
      </c>
      <c r="C70" s="3" t="s">
        <v>476</v>
      </c>
      <c r="D70" s="3" t="s">
        <v>468</v>
      </c>
      <c r="E70" s="4">
        <v>20</v>
      </c>
      <c r="F70" s="5">
        <v>649.62</v>
      </c>
      <c r="G70" s="11">
        <f t="shared" ref="G70:G110" si="15">F70*0.12</f>
        <v>77.954399999999993</v>
      </c>
      <c r="H70" s="10">
        <f t="shared" ref="H70:H110" si="16">F70*0.18</f>
        <v>116.9316</v>
      </c>
      <c r="I70" s="10">
        <f t="shared" ref="I70:I110" si="17">F70+(F70*0.12)+(F70*0.18)</f>
        <v>844.50599999999997</v>
      </c>
      <c r="J70" s="10">
        <f t="shared" si="14"/>
        <v>928.95660000000009</v>
      </c>
      <c r="K70" s="6"/>
      <c r="L70" s="3" t="s">
        <v>469</v>
      </c>
      <c r="M70" s="6" t="s">
        <v>470</v>
      </c>
      <c r="N70" s="7" t="s">
        <v>477</v>
      </c>
      <c r="O70" s="7" t="s">
        <v>472</v>
      </c>
    </row>
    <row r="71" spans="1:15" ht="180" x14ac:dyDescent="0.2">
      <c r="A71" s="2" t="s">
        <v>465</v>
      </c>
      <c r="B71" s="3" t="s">
        <v>466</v>
      </c>
      <c r="C71" s="3" t="s">
        <v>473</v>
      </c>
      <c r="D71" s="3" t="s">
        <v>468</v>
      </c>
      <c r="E71" s="4">
        <v>20</v>
      </c>
      <c r="F71" s="5">
        <v>1280.04</v>
      </c>
      <c r="G71" s="11">
        <f t="shared" si="15"/>
        <v>153.60479999999998</v>
      </c>
      <c r="H71" s="10">
        <f t="shared" si="16"/>
        <v>230.40719999999999</v>
      </c>
      <c r="I71" s="10">
        <f t="shared" si="17"/>
        <v>1664.0520000000001</v>
      </c>
      <c r="J71" s="10">
        <f t="shared" si="14"/>
        <v>1830.4572000000003</v>
      </c>
      <c r="K71" s="6"/>
      <c r="L71" s="3" t="s">
        <v>469</v>
      </c>
      <c r="M71" s="6" t="s">
        <v>470</v>
      </c>
      <c r="N71" s="7" t="s">
        <v>474</v>
      </c>
      <c r="O71" s="7" t="s">
        <v>472</v>
      </c>
    </row>
    <row r="72" spans="1:15" ht="180" x14ac:dyDescent="0.2">
      <c r="A72" s="2" t="s">
        <v>465</v>
      </c>
      <c r="B72" s="3" t="s">
        <v>466</v>
      </c>
      <c r="C72" s="3" t="s">
        <v>478</v>
      </c>
      <c r="D72" s="3" t="s">
        <v>468</v>
      </c>
      <c r="E72" s="4">
        <v>20</v>
      </c>
      <c r="F72" s="5">
        <v>1810.12</v>
      </c>
      <c r="G72" s="11">
        <f t="shared" si="15"/>
        <v>217.21439999999998</v>
      </c>
      <c r="H72" s="10">
        <f t="shared" si="16"/>
        <v>325.82159999999999</v>
      </c>
      <c r="I72" s="10">
        <f t="shared" si="17"/>
        <v>2353.1559999999999</v>
      </c>
      <c r="J72" s="10">
        <f t="shared" si="14"/>
        <v>2588.4716000000003</v>
      </c>
      <c r="K72" s="6"/>
      <c r="L72" s="3" t="s">
        <v>469</v>
      </c>
      <c r="M72" s="6" t="s">
        <v>470</v>
      </c>
      <c r="N72" s="7" t="s">
        <v>479</v>
      </c>
      <c r="O72" s="7" t="s">
        <v>472</v>
      </c>
    </row>
    <row r="73" spans="1:15" ht="180" x14ac:dyDescent="0.2">
      <c r="A73" s="2" t="s">
        <v>465</v>
      </c>
      <c r="B73" s="3" t="s">
        <v>466</v>
      </c>
      <c r="C73" s="3" t="s">
        <v>467</v>
      </c>
      <c r="D73" s="3" t="s">
        <v>468</v>
      </c>
      <c r="E73" s="4">
        <v>60</v>
      </c>
      <c r="F73" s="5">
        <v>3532.46</v>
      </c>
      <c r="G73" s="11">
        <f t="shared" si="15"/>
        <v>423.89519999999999</v>
      </c>
      <c r="H73" s="10">
        <f t="shared" si="16"/>
        <v>635.84280000000001</v>
      </c>
      <c r="I73" s="10">
        <f t="shared" si="17"/>
        <v>4592.1980000000003</v>
      </c>
      <c r="J73" s="10">
        <f t="shared" si="14"/>
        <v>5051.4178000000011</v>
      </c>
      <c r="K73" s="6"/>
      <c r="L73" s="3" t="s">
        <v>469</v>
      </c>
      <c r="M73" s="6" t="s">
        <v>470</v>
      </c>
      <c r="N73" s="7" t="s">
        <v>471</v>
      </c>
      <c r="O73" s="7" t="s">
        <v>472</v>
      </c>
    </row>
    <row r="74" spans="1:15" ht="180" x14ac:dyDescent="0.2">
      <c r="A74" s="2" t="s">
        <v>465</v>
      </c>
      <c r="B74" s="3" t="s">
        <v>466</v>
      </c>
      <c r="C74" s="3" t="s">
        <v>181</v>
      </c>
      <c r="D74" s="3" t="s">
        <v>468</v>
      </c>
      <c r="E74" s="4">
        <v>60</v>
      </c>
      <c r="F74" s="5">
        <v>5157.1400000000003</v>
      </c>
      <c r="G74" s="11">
        <f t="shared" si="15"/>
        <v>618.85680000000002</v>
      </c>
      <c r="H74" s="10">
        <f t="shared" si="16"/>
        <v>928.28520000000003</v>
      </c>
      <c r="I74" s="10">
        <f t="shared" si="17"/>
        <v>6704.2820000000011</v>
      </c>
      <c r="J74" s="10">
        <f t="shared" si="14"/>
        <v>7374.7102000000014</v>
      </c>
      <c r="K74" s="6"/>
      <c r="L74" s="3" t="s">
        <v>469</v>
      </c>
      <c r="M74" s="6" t="s">
        <v>470</v>
      </c>
      <c r="N74" s="7" t="s">
        <v>475</v>
      </c>
      <c r="O74" s="7" t="s">
        <v>472</v>
      </c>
    </row>
    <row r="75" spans="1:15" ht="150" x14ac:dyDescent="0.2">
      <c r="A75" s="2" t="s">
        <v>11</v>
      </c>
      <c r="B75" s="3" t="s">
        <v>12</v>
      </c>
      <c r="C75" s="3" t="s">
        <v>404</v>
      </c>
      <c r="D75" s="3" t="s">
        <v>389</v>
      </c>
      <c r="E75" s="4">
        <v>10</v>
      </c>
      <c r="F75" s="5">
        <v>1522.7</v>
      </c>
      <c r="G75" s="11">
        <f t="shared" si="15"/>
        <v>182.72399999999999</v>
      </c>
      <c r="H75" s="10">
        <f t="shared" si="16"/>
        <v>274.08600000000001</v>
      </c>
      <c r="I75" s="10">
        <f t="shared" si="17"/>
        <v>1979.51</v>
      </c>
      <c r="J75" s="10">
        <f t="shared" si="14"/>
        <v>2177.4610000000002</v>
      </c>
      <c r="K75" s="6"/>
      <c r="L75" s="3" t="s">
        <v>87</v>
      </c>
      <c r="M75" s="6" t="s">
        <v>390</v>
      </c>
      <c r="N75" s="7" t="s">
        <v>247</v>
      </c>
      <c r="O75" s="7" t="s">
        <v>140</v>
      </c>
    </row>
    <row r="76" spans="1:15" ht="150" x14ac:dyDescent="0.2">
      <c r="A76" s="2" t="s">
        <v>11</v>
      </c>
      <c r="B76" s="3" t="s">
        <v>12</v>
      </c>
      <c r="C76" s="3" t="s">
        <v>211</v>
      </c>
      <c r="D76" s="3" t="s">
        <v>389</v>
      </c>
      <c r="E76" s="4">
        <v>10</v>
      </c>
      <c r="F76" s="5">
        <v>1905</v>
      </c>
      <c r="G76" s="11">
        <f t="shared" si="15"/>
        <v>228.6</v>
      </c>
      <c r="H76" s="10">
        <f t="shared" si="16"/>
        <v>342.9</v>
      </c>
      <c r="I76" s="10">
        <f t="shared" si="17"/>
        <v>2476.5</v>
      </c>
      <c r="J76" s="10">
        <f t="shared" si="14"/>
        <v>2724.15</v>
      </c>
      <c r="K76" s="6"/>
      <c r="L76" s="3" t="s">
        <v>87</v>
      </c>
      <c r="M76" s="6" t="s">
        <v>390</v>
      </c>
      <c r="N76" s="7" t="s">
        <v>245</v>
      </c>
      <c r="O76" s="7" t="s">
        <v>140</v>
      </c>
    </row>
    <row r="77" spans="1:15" ht="150" x14ac:dyDescent="0.2">
      <c r="A77" s="2" t="s">
        <v>11</v>
      </c>
      <c r="B77" s="3" t="s">
        <v>12</v>
      </c>
      <c r="C77" s="3" t="s">
        <v>392</v>
      </c>
      <c r="D77" s="3" t="s">
        <v>389</v>
      </c>
      <c r="E77" s="4">
        <v>10</v>
      </c>
      <c r="F77" s="5">
        <v>2032.47</v>
      </c>
      <c r="G77" s="11">
        <f t="shared" si="15"/>
        <v>243.8964</v>
      </c>
      <c r="H77" s="10">
        <f t="shared" si="16"/>
        <v>365.84460000000001</v>
      </c>
      <c r="I77" s="10">
        <f t="shared" si="17"/>
        <v>2642.2109999999998</v>
      </c>
      <c r="J77" s="10">
        <f t="shared" si="14"/>
        <v>2906.4321</v>
      </c>
      <c r="K77" s="6"/>
      <c r="L77" s="3" t="s">
        <v>87</v>
      </c>
      <c r="M77" s="6" t="s">
        <v>390</v>
      </c>
      <c r="N77" s="7" t="s">
        <v>234</v>
      </c>
      <c r="O77" s="7" t="s">
        <v>140</v>
      </c>
    </row>
    <row r="78" spans="1:15" ht="150" x14ac:dyDescent="0.2">
      <c r="A78" s="2" t="s">
        <v>11</v>
      </c>
      <c r="B78" s="3" t="s">
        <v>12</v>
      </c>
      <c r="C78" s="3" t="s">
        <v>210</v>
      </c>
      <c r="D78" s="3" t="s">
        <v>389</v>
      </c>
      <c r="E78" s="4">
        <v>10</v>
      </c>
      <c r="F78" s="5">
        <v>2101.0100000000002</v>
      </c>
      <c r="G78" s="11">
        <f t="shared" si="15"/>
        <v>252.12120000000002</v>
      </c>
      <c r="H78" s="10">
        <f t="shared" si="16"/>
        <v>378.18180000000001</v>
      </c>
      <c r="I78" s="10">
        <f t="shared" si="17"/>
        <v>2731.3130000000001</v>
      </c>
      <c r="J78" s="10">
        <f t="shared" si="14"/>
        <v>3004.4443000000006</v>
      </c>
      <c r="K78" s="6"/>
      <c r="L78" s="3" t="s">
        <v>87</v>
      </c>
      <c r="M78" s="6" t="s">
        <v>390</v>
      </c>
      <c r="N78" s="7" t="s">
        <v>248</v>
      </c>
      <c r="O78" s="7" t="s">
        <v>140</v>
      </c>
    </row>
    <row r="79" spans="1:15" ht="150" x14ac:dyDescent="0.2">
      <c r="A79" s="2" t="s">
        <v>11</v>
      </c>
      <c r="B79" s="3" t="s">
        <v>12</v>
      </c>
      <c r="C79" s="3" t="s">
        <v>223</v>
      </c>
      <c r="D79" s="3" t="s">
        <v>389</v>
      </c>
      <c r="E79" s="4">
        <v>10</v>
      </c>
      <c r="F79" s="5">
        <v>2284.5700000000002</v>
      </c>
      <c r="G79" s="11">
        <f t="shared" si="15"/>
        <v>274.14840000000004</v>
      </c>
      <c r="H79" s="10">
        <f t="shared" si="16"/>
        <v>411.2226</v>
      </c>
      <c r="I79" s="10">
        <f t="shared" si="17"/>
        <v>2969.9410000000003</v>
      </c>
      <c r="J79" s="10">
        <f t="shared" si="14"/>
        <v>3266.9351000000006</v>
      </c>
      <c r="K79" s="6"/>
      <c r="L79" s="3" t="s">
        <v>87</v>
      </c>
      <c r="M79" s="6" t="s">
        <v>390</v>
      </c>
      <c r="N79" s="7" t="s">
        <v>261</v>
      </c>
      <c r="O79" s="7" t="s">
        <v>140</v>
      </c>
    </row>
    <row r="80" spans="1:15" ht="150" x14ac:dyDescent="0.2">
      <c r="A80" s="2" t="s">
        <v>11</v>
      </c>
      <c r="B80" s="3" t="s">
        <v>12</v>
      </c>
      <c r="C80" s="3" t="s">
        <v>391</v>
      </c>
      <c r="D80" s="3" t="s">
        <v>389</v>
      </c>
      <c r="E80" s="4">
        <v>10</v>
      </c>
      <c r="F80" s="5">
        <v>2539.4499999999998</v>
      </c>
      <c r="G80" s="11">
        <f t="shared" si="15"/>
        <v>304.73399999999998</v>
      </c>
      <c r="H80" s="10">
        <f t="shared" si="16"/>
        <v>457.10099999999994</v>
      </c>
      <c r="I80" s="10">
        <f t="shared" si="17"/>
        <v>3301.2849999999999</v>
      </c>
      <c r="J80" s="10">
        <f t="shared" si="14"/>
        <v>3631.4135000000001</v>
      </c>
      <c r="K80" s="6"/>
      <c r="L80" s="3" t="s">
        <v>87</v>
      </c>
      <c r="M80" s="6" t="s">
        <v>390</v>
      </c>
      <c r="N80" s="7" t="s">
        <v>252</v>
      </c>
      <c r="O80" s="7" t="s">
        <v>140</v>
      </c>
    </row>
    <row r="81" spans="1:15" ht="150" x14ac:dyDescent="0.2">
      <c r="A81" s="2" t="s">
        <v>11</v>
      </c>
      <c r="B81" s="3" t="s">
        <v>12</v>
      </c>
      <c r="C81" s="3" t="s">
        <v>399</v>
      </c>
      <c r="D81" s="3" t="s">
        <v>389</v>
      </c>
      <c r="E81" s="4">
        <v>10</v>
      </c>
      <c r="F81" s="5">
        <v>2550.88</v>
      </c>
      <c r="G81" s="11">
        <f t="shared" si="15"/>
        <v>306.10559999999998</v>
      </c>
      <c r="H81" s="10">
        <f t="shared" si="16"/>
        <v>459.15840000000003</v>
      </c>
      <c r="I81" s="10">
        <f t="shared" si="17"/>
        <v>3316.1440000000002</v>
      </c>
      <c r="J81" s="10">
        <f t="shared" si="14"/>
        <v>3647.7584000000006</v>
      </c>
      <c r="K81" s="6"/>
      <c r="L81" s="3" t="s">
        <v>87</v>
      </c>
      <c r="M81" s="6" t="s">
        <v>390</v>
      </c>
      <c r="N81" s="7" t="s">
        <v>254</v>
      </c>
      <c r="O81" s="7" t="s">
        <v>140</v>
      </c>
    </row>
    <row r="82" spans="1:15" ht="150" x14ac:dyDescent="0.2">
      <c r="A82" s="2" t="s">
        <v>11</v>
      </c>
      <c r="B82" s="3" t="s">
        <v>12</v>
      </c>
      <c r="C82" s="3" t="s">
        <v>218</v>
      </c>
      <c r="D82" s="3" t="s">
        <v>389</v>
      </c>
      <c r="E82" s="4">
        <v>20</v>
      </c>
      <c r="F82" s="5">
        <v>3045.4</v>
      </c>
      <c r="G82" s="11">
        <f t="shared" si="15"/>
        <v>365.44799999999998</v>
      </c>
      <c r="H82" s="10">
        <f t="shared" si="16"/>
        <v>548.17200000000003</v>
      </c>
      <c r="I82" s="10">
        <f t="shared" si="17"/>
        <v>3959.02</v>
      </c>
      <c r="J82" s="10">
        <f t="shared" si="14"/>
        <v>4354.9220000000005</v>
      </c>
      <c r="K82" s="6"/>
      <c r="L82" s="3" t="s">
        <v>87</v>
      </c>
      <c r="M82" s="6" t="s">
        <v>390</v>
      </c>
      <c r="N82" s="7" t="s">
        <v>233</v>
      </c>
      <c r="O82" s="7" t="s">
        <v>140</v>
      </c>
    </row>
    <row r="83" spans="1:15" ht="150" x14ac:dyDescent="0.2">
      <c r="A83" s="2" t="s">
        <v>11</v>
      </c>
      <c r="B83" s="3" t="s">
        <v>12</v>
      </c>
      <c r="C83" s="3" t="s">
        <v>396</v>
      </c>
      <c r="D83" s="3" t="s">
        <v>389</v>
      </c>
      <c r="E83" s="4">
        <v>10</v>
      </c>
      <c r="F83" s="5">
        <v>3176.64</v>
      </c>
      <c r="G83" s="11">
        <f t="shared" si="15"/>
        <v>381.1968</v>
      </c>
      <c r="H83" s="10">
        <f t="shared" si="16"/>
        <v>571.79519999999991</v>
      </c>
      <c r="I83" s="10">
        <f t="shared" si="17"/>
        <v>4129.6319999999996</v>
      </c>
      <c r="J83" s="10">
        <f t="shared" si="14"/>
        <v>4542.5951999999997</v>
      </c>
      <c r="K83" s="6"/>
      <c r="L83" s="3" t="s">
        <v>87</v>
      </c>
      <c r="M83" s="6" t="s">
        <v>390</v>
      </c>
      <c r="N83" s="7" t="s">
        <v>263</v>
      </c>
      <c r="O83" s="7" t="s">
        <v>140</v>
      </c>
    </row>
    <row r="84" spans="1:15" ht="150" x14ac:dyDescent="0.2">
      <c r="A84" s="2" t="s">
        <v>11</v>
      </c>
      <c r="B84" s="3" t="s">
        <v>12</v>
      </c>
      <c r="C84" s="3" t="s">
        <v>400</v>
      </c>
      <c r="D84" s="3" t="s">
        <v>389</v>
      </c>
      <c r="E84" s="4">
        <v>10</v>
      </c>
      <c r="F84" s="5">
        <v>3504.31</v>
      </c>
      <c r="G84" s="11">
        <f t="shared" si="15"/>
        <v>420.5172</v>
      </c>
      <c r="H84" s="10">
        <f t="shared" si="16"/>
        <v>630.7758</v>
      </c>
      <c r="I84" s="10">
        <f t="shared" si="17"/>
        <v>4555.6030000000001</v>
      </c>
      <c r="J84" s="10">
        <f t="shared" si="14"/>
        <v>5011.1633000000002</v>
      </c>
      <c r="K84" s="6"/>
      <c r="L84" s="3" t="s">
        <v>87</v>
      </c>
      <c r="M84" s="6" t="s">
        <v>390</v>
      </c>
      <c r="N84" s="7" t="s">
        <v>242</v>
      </c>
      <c r="O84" s="7" t="s">
        <v>140</v>
      </c>
    </row>
    <row r="85" spans="1:15" ht="150" x14ac:dyDescent="0.2">
      <c r="A85" s="2" t="s">
        <v>11</v>
      </c>
      <c r="B85" s="3" t="s">
        <v>12</v>
      </c>
      <c r="C85" s="3" t="s">
        <v>209</v>
      </c>
      <c r="D85" s="3" t="s">
        <v>389</v>
      </c>
      <c r="E85" s="4">
        <v>20</v>
      </c>
      <c r="F85" s="5">
        <v>3810</v>
      </c>
      <c r="G85" s="11">
        <f t="shared" si="15"/>
        <v>457.2</v>
      </c>
      <c r="H85" s="10">
        <f t="shared" si="16"/>
        <v>685.8</v>
      </c>
      <c r="I85" s="10">
        <f t="shared" si="17"/>
        <v>4953</v>
      </c>
      <c r="J85" s="10">
        <f t="shared" si="14"/>
        <v>5448.3</v>
      </c>
      <c r="K85" s="6"/>
      <c r="L85" s="3" t="s">
        <v>87</v>
      </c>
      <c r="M85" s="6" t="s">
        <v>390</v>
      </c>
      <c r="N85" s="7" t="s">
        <v>249</v>
      </c>
      <c r="O85" s="7" t="s">
        <v>140</v>
      </c>
    </row>
    <row r="86" spans="1:15" ht="150" x14ac:dyDescent="0.2">
      <c r="A86" s="2" t="s">
        <v>11</v>
      </c>
      <c r="B86" s="3" t="s">
        <v>12</v>
      </c>
      <c r="C86" s="3" t="s">
        <v>220</v>
      </c>
      <c r="D86" s="3" t="s">
        <v>389</v>
      </c>
      <c r="E86" s="4">
        <v>20</v>
      </c>
      <c r="F86" s="5">
        <v>4065.94</v>
      </c>
      <c r="G86" s="11">
        <f t="shared" si="15"/>
        <v>487.9128</v>
      </c>
      <c r="H86" s="10">
        <f t="shared" si="16"/>
        <v>731.86919999999998</v>
      </c>
      <c r="I86" s="10">
        <f t="shared" si="17"/>
        <v>5285.7219999999998</v>
      </c>
      <c r="J86" s="10">
        <f t="shared" si="14"/>
        <v>5814.2942000000003</v>
      </c>
      <c r="K86" s="6"/>
      <c r="L86" s="3" t="s">
        <v>87</v>
      </c>
      <c r="M86" s="6" t="s">
        <v>390</v>
      </c>
      <c r="N86" s="7" t="s">
        <v>231</v>
      </c>
      <c r="O86" s="7" t="s">
        <v>140</v>
      </c>
    </row>
    <row r="87" spans="1:15" ht="150" x14ac:dyDescent="0.2">
      <c r="A87" s="2" t="s">
        <v>11</v>
      </c>
      <c r="B87" s="3" t="s">
        <v>12</v>
      </c>
      <c r="C87" s="3" t="s">
        <v>219</v>
      </c>
      <c r="D87" s="3" t="s">
        <v>389</v>
      </c>
      <c r="E87" s="4">
        <v>20</v>
      </c>
      <c r="F87" s="5">
        <v>4203.0200000000004</v>
      </c>
      <c r="G87" s="11">
        <f t="shared" si="15"/>
        <v>504.36240000000004</v>
      </c>
      <c r="H87" s="10">
        <f t="shared" si="16"/>
        <v>756.54360000000008</v>
      </c>
      <c r="I87" s="10">
        <f t="shared" si="17"/>
        <v>5463.9260000000004</v>
      </c>
      <c r="J87" s="10">
        <f t="shared" si="14"/>
        <v>6010.3186000000005</v>
      </c>
      <c r="K87" s="6"/>
      <c r="L87" s="3" t="s">
        <v>87</v>
      </c>
      <c r="M87" s="6" t="s">
        <v>390</v>
      </c>
      <c r="N87" s="7" t="s">
        <v>232</v>
      </c>
      <c r="O87" s="7" t="s">
        <v>140</v>
      </c>
    </row>
    <row r="88" spans="1:15" ht="150" x14ac:dyDescent="0.2">
      <c r="A88" s="2" t="s">
        <v>11</v>
      </c>
      <c r="B88" s="3" t="s">
        <v>12</v>
      </c>
      <c r="C88" s="3" t="s">
        <v>212</v>
      </c>
      <c r="D88" s="3" t="s">
        <v>389</v>
      </c>
      <c r="E88" s="4">
        <v>20</v>
      </c>
      <c r="F88" s="5">
        <v>4570.1400000000003</v>
      </c>
      <c r="G88" s="11">
        <f t="shared" si="15"/>
        <v>548.41679999999997</v>
      </c>
      <c r="H88" s="10">
        <f t="shared" si="16"/>
        <v>822.62520000000006</v>
      </c>
      <c r="I88" s="10">
        <f t="shared" si="17"/>
        <v>5941.1820000000007</v>
      </c>
      <c r="J88" s="10">
        <f t="shared" si="14"/>
        <v>6535.3002000000015</v>
      </c>
      <c r="K88" s="6"/>
      <c r="L88" s="3" t="s">
        <v>87</v>
      </c>
      <c r="M88" s="6" t="s">
        <v>390</v>
      </c>
      <c r="N88" s="7" t="s">
        <v>243</v>
      </c>
      <c r="O88" s="7" t="s">
        <v>140</v>
      </c>
    </row>
    <row r="89" spans="1:15" ht="150" x14ac:dyDescent="0.2">
      <c r="A89" s="2" t="s">
        <v>11</v>
      </c>
      <c r="B89" s="3" t="s">
        <v>12</v>
      </c>
      <c r="C89" s="3" t="s">
        <v>394</v>
      </c>
      <c r="D89" s="3" t="s">
        <v>389</v>
      </c>
      <c r="E89" s="4">
        <v>20</v>
      </c>
      <c r="F89" s="5">
        <v>5079.8999999999996</v>
      </c>
      <c r="G89" s="11">
        <f t="shared" si="15"/>
        <v>609.58799999999997</v>
      </c>
      <c r="H89" s="10">
        <f t="shared" si="16"/>
        <v>914.38199999999995</v>
      </c>
      <c r="I89" s="10">
        <f t="shared" si="17"/>
        <v>6603.869999999999</v>
      </c>
      <c r="J89" s="10">
        <f t="shared" si="14"/>
        <v>7264.2569999999996</v>
      </c>
      <c r="K89" s="6"/>
      <c r="L89" s="3" t="s">
        <v>87</v>
      </c>
      <c r="M89" s="6" t="s">
        <v>390</v>
      </c>
      <c r="N89" s="7" t="s">
        <v>246</v>
      </c>
      <c r="O89" s="7" t="s">
        <v>140</v>
      </c>
    </row>
    <row r="90" spans="1:15" ht="150" x14ac:dyDescent="0.2">
      <c r="A90" s="2" t="s">
        <v>11</v>
      </c>
      <c r="B90" s="3" t="s">
        <v>12</v>
      </c>
      <c r="C90" s="3" t="s">
        <v>401</v>
      </c>
      <c r="D90" s="3" t="s">
        <v>389</v>
      </c>
      <c r="E90" s="4">
        <v>20</v>
      </c>
      <c r="F90" s="5">
        <v>5102.76</v>
      </c>
      <c r="G90" s="11">
        <f t="shared" si="15"/>
        <v>612.33119999999997</v>
      </c>
      <c r="H90" s="10">
        <f t="shared" si="16"/>
        <v>918.49680000000001</v>
      </c>
      <c r="I90" s="10">
        <f t="shared" si="17"/>
        <v>6633.5879999999997</v>
      </c>
      <c r="J90" s="10">
        <f t="shared" si="14"/>
        <v>7296.9468000000006</v>
      </c>
      <c r="K90" s="6"/>
      <c r="L90" s="3" t="s">
        <v>87</v>
      </c>
      <c r="M90" s="6" t="s">
        <v>390</v>
      </c>
      <c r="N90" s="7" t="s">
        <v>262</v>
      </c>
      <c r="O90" s="7" t="s">
        <v>140</v>
      </c>
    </row>
    <row r="91" spans="1:15" ht="150" x14ac:dyDescent="0.2">
      <c r="A91" s="2" t="s">
        <v>11</v>
      </c>
      <c r="B91" s="3" t="s">
        <v>12</v>
      </c>
      <c r="C91" s="3" t="s">
        <v>398</v>
      </c>
      <c r="D91" s="3" t="s">
        <v>389</v>
      </c>
      <c r="E91" s="4">
        <v>20</v>
      </c>
      <c r="F91" s="5">
        <v>6354.28</v>
      </c>
      <c r="G91" s="11">
        <f t="shared" si="15"/>
        <v>762.5136</v>
      </c>
      <c r="H91" s="10">
        <f t="shared" si="16"/>
        <v>1143.7703999999999</v>
      </c>
      <c r="I91" s="10">
        <f t="shared" si="17"/>
        <v>8260.5640000000003</v>
      </c>
      <c r="J91" s="10">
        <f t="shared" si="14"/>
        <v>9086.6204000000016</v>
      </c>
      <c r="K91" s="6"/>
      <c r="L91" s="3" t="s">
        <v>87</v>
      </c>
      <c r="M91" s="6" t="s">
        <v>390</v>
      </c>
      <c r="N91" s="7" t="s">
        <v>244</v>
      </c>
      <c r="O91" s="7" t="s">
        <v>140</v>
      </c>
    </row>
    <row r="92" spans="1:15" ht="150" x14ac:dyDescent="0.2">
      <c r="A92" s="2" t="s">
        <v>11</v>
      </c>
      <c r="B92" s="3" t="s">
        <v>12</v>
      </c>
      <c r="C92" s="3" t="s">
        <v>402</v>
      </c>
      <c r="D92" s="3" t="s">
        <v>389</v>
      </c>
      <c r="E92" s="4">
        <v>20</v>
      </c>
      <c r="F92" s="5">
        <v>7009.62</v>
      </c>
      <c r="G92" s="11">
        <f t="shared" si="15"/>
        <v>841.15440000000001</v>
      </c>
      <c r="H92" s="10">
        <f t="shared" si="16"/>
        <v>1261.7315999999998</v>
      </c>
      <c r="I92" s="10">
        <f t="shared" si="17"/>
        <v>9112.5059999999994</v>
      </c>
      <c r="J92" s="10">
        <f t="shared" si="14"/>
        <v>10023.756600000001</v>
      </c>
      <c r="K92" s="6"/>
      <c r="L92" s="3" t="s">
        <v>87</v>
      </c>
      <c r="M92" s="6" t="s">
        <v>390</v>
      </c>
      <c r="N92" s="7" t="s">
        <v>237</v>
      </c>
      <c r="O92" s="7" t="s">
        <v>140</v>
      </c>
    </row>
    <row r="93" spans="1:15" ht="150" x14ac:dyDescent="0.2">
      <c r="A93" s="2" t="s">
        <v>11</v>
      </c>
      <c r="B93" s="3" t="s">
        <v>12</v>
      </c>
      <c r="C93" s="3" t="s">
        <v>226</v>
      </c>
      <c r="D93" s="3" t="s">
        <v>389</v>
      </c>
      <c r="E93" s="4">
        <v>50</v>
      </c>
      <c r="F93" s="5">
        <v>7613.5</v>
      </c>
      <c r="G93" s="11">
        <f t="shared" si="15"/>
        <v>913.62</v>
      </c>
      <c r="H93" s="10">
        <f t="shared" si="16"/>
        <v>1370.4299999999998</v>
      </c>
      <c r="I93" s="10">
        <f t="shared" si="17"/>
        <v>9897.5500000000011</v>
      </c>
      <c r="J93" s="10">
        <f t="shared" si="14"/>
        <v>10887.305000000002</v>
      </c>
      <c r="K93" s="6"/>
      <c r="L93" s="3" t="s">
        <v>87</v>
      </c>
      <c r="M93" s="6" t="s">
        <v>390</v>
      </c>
      <c r="N93" s="7" t="s">
        <v>256</v>
      </c>
      <c r="O93" s="7" t="s">
        <v>140</v>
      </c>
    </row>
    <row r="94" spans="1:15" ht="150" x14ac:dyDescent="0.2">
      <c r="A94" s="2" t="s">
        <v>11</v>
      </c>
      <c r="B94" s="3" t="s">
        <v>12</v>
      </c>
      <c r="C94" s="3" t="s">
        <v>213</v>
      </c>
      <c r="D94" s="3" t="s">
        <v>389</v>
      </c>
      <c r="E94" s="4">
        <v>50</v>
      </c>
      <c r="F94" s="5">
        <v>9525</v>
      </c>
      <c r="G94" s="11">
        <f t="shared" si="15"/>
        <v>1143</v>
      </c>
      <c r="H94" s="10">
        <f t="shared" si="16"/>
        <v>1714.5</v>
      </c>
      <c r="I94" s="10">
        <f t="shared" si="17"/>
        <v>12382.5</v>
      </c>
      <c r="J94" s="10">
        <f t="shared" si="14"/>
        <v>13620.750000000002</v>
      </c>
      <c r="K94" s="6"/>
      <c r="L94" s="3" t="s">
        <v>87</v>
      </c>
      <c r="M94" s="6" t="s">
        <v>390</v>
      </c>
      <c r="N94" s="7" t="s">
        <v>241</v>
      </c>
      <c r="O94" s="7" t="s">
        <v>140</v>
      </c>
    </row>
    <row r="95" spans="1:15" ht="150" x14ac:dyDescent="0.2">
      <c r="A95" s="2" t="s">
        <v>11</v>
      </c>
      <c r="B95" s="3" t="s">
        <v>12</v>
      </c>
      <c r="C95" s="3" t="s">
        <v>222</v>
      </c>
      <c r="D95" s="3" t="s">
        <v>389</v>
      </c>
      <c r="E95" s="4">
        <v>50</v>
      </c>
      <c r="F95" s="5">
        <v>10166.35</v>
      </c>
      <c r="G95" s="11">
        <f t="shared" si="15"/>
        <v>1219.962</v>
      </c>
      <c r="H95" s="10">
        <f t="shared" si="16"/>
        <v>1829.943</v>
      </c>
      <c r="I95" s="10">
        <f t="shared" si="17"/>
        <v>13216.254999999999</v>
      </c>
      <c r="J95" s="10">
        <f t="shared" si="14"/>
        <v>14537.880500000001</v>
      </c>
      <c r="K95" s="6"/>
      <c r="L95" s="3" t="s">
        <v>87</v>
      </c>
      <c r="M95" s="6" t="s">
        <v>390</v>
      </c>
      <c r="N95" s="7" t="s">
        <v>228</v>
      </c>
      <c r="O95" s="7" t="s">
        <v>140</v>
      </c>
    </row>
    <row r="96" spans="1:15" ht="150" x14ac:dyDescent="0.2">
      <c r="A96" s="2" t="s">
        <v>11</v>
      </c>
      <c r="B96" s="3" t="s">
        <v>12</v>
      </c>
      <c r="C96" s="3" t="s">
        <v>214</v>
      </c>
      <c r="D96" s="3" t="s">
        <v>389</v>
      </c>
      <c r="E96" s="4">
        <v>50</v>
      </c>
      <c r="F96" s="5">
        <v>10509.05</v>
      </c>
      <c r="G96" s="11">
        <f t="shared" si="15"/>
        <v>1261.0859999999998</v>
      </c>
      <c r="H96" s="10">
        <f t="shared" si="16"/>
        <v>1891.6289999999999</v>
      </c>
      <c r="I96" s="10">
        <f t="shared" si="17"/>
        <v>13661.764999999999</v>
      </c>
      <c r="J96" s="10">
        <f t="shared" si="14"/>
        <v>15027.941500000001</v>
      </c>
      <c r="K96" s="6"/>
      <c r="L96" s="3" t="s">
        <v>87</v>
      </c>
      <c r="M96" s="6" t="s">
        <v>390</v>
      </c>
      <c r="N96" s="7" t="s">
        <v>240</v>
      </c>
      <c r="O96" s="7" t="s">
        <v>140</v>
      </c>
    </row>
    <row r="97" spans="1:15" ht="150" x14ac:dyDescent="0.2">
      <c r="A97" s="2" t="s">
        <v>11</v>
      </c>
      <c r="B97" s="3" t="s">
        <v>12</v>
      </c>
      <c r="C97" s="3" t="s">
        <v>217</v>
      </c>
      <c r="D97" s="3" t="s">
        <v>389</v>
      </c>
      <c r="E97" s="4">
        <v>50</v>
      </c>
      <c r="F97" s="5">
        <v>11426.85</v>
      </c>
      <c r="G97" s="11">
        <f t="shared" si="15"/>
        <v>1371.222</v>
      </c>
      <c r="H97" s="10">
        <f t="shared" si="16"/>
        <v>2056.8330000000001</v>
      </c>
      <c r="I97" s="10">
        <f t="shared" si="17"/>
        <v>14854.905000000001</v>
      </c>
      <c r="J97" s="10">
        <f t="shared" si="14"/>
        <v>16340.395500000002</v>
      </c>
      <c r="K97" s="6"/>
      <c r="L97" s="3" t="s">
        <v>87</v>
      </c>
      <c r="M97" s="6" t="s">
        <v>390</v>
      </c>
      <c r="N97" s="7" t="s">
        <v>235</v>
      </c>
      <c r="O97" s="7" t="s">
        <v>140</v>
      </c>
    </row>
    <row r="98" spans="1:15" ht="150" x14ac:dyDescent="0.2">
      <c r="A98" s="2" t="s">
        <v>11</v>
      </c>
      <c r="B98" s="3" t="s">
        <v>12</v>
      </c>
      <c r="C98" s="3" t="s">
        <v>224</v>
      </c>
      <c r="D98" s="3" t="s">
        <v>389</v>
      </c>
      <c r="E98" s="4">
        <v>50</v>
      </c>
      <c r="F98" s="5">
        <v>12701.25</v>
      </c>
      <c r="G98" s="11">
        <f t="shared" si="15"/>
        <v>1524.1499999999999</v>
      </c>
      <c r="H98" s="10">
        <f t="shared" si="16"/>
        <v>2286.2249999999999</v>
      </c>
      <c r="I98" s="10">
        <f t="shared" si="17"/>
        <v>16511.625</v>
      </c>
      <c r="J98" s="10">
        <f t="shared" si="14"/>
        <v>18162.787500000002</v>
      </c>
      <c r="K98" s="6"/>
      <c r="L98" s="3" t="s">
        <v>87</v>
      </c>
      <c r="M98" s="6" t="s">
        <v>390</v>
      </c>
      <c r="N98" s="7" t="s">
        <v>260</v>
      </c>
      <c r="O98" s="7" t="s">
        <v>140</v>
      </c>
    </row>
    <row r="99" spans="1:15" ht="150" x14ac:dyDescent="0.2">
      <c r="A99" s="2" t="s">
        <v>11</v>
      </c>
      <c r="B99" s="3" t="s">
        <v>12</v>
      </c>
      <c r="C99" s="3" t="s">
        <v>393</v>
      </c>
      <c r="D99" s="3" t="s">
        <v>389</v>
      </c>
      <c r="E99" s="4">
        <v>50</v>
      </c>
      <c r="F99" s="5">
        <v>12758.4</v>
      </c>
      <c r="G99" s="11">
        <f t="shared" si="15"/>
        <v>1531.0079999999998</v>
      </c>
      <c r="H99" s="10">
        <f t="shared" si="16"/>
        <v>2296.5119999999997</v>
      </c>
      <c r="I99" s="10">
        <f t="shared" si="17"/>
        <v>16585.919999999998</v>
      </c>
      <c r="J99" s="10">
        <f t="shared" si="14"/>
        <v>18244.511999999999</v>
      </c>
      <c r="K99" s="6"/>
      <c r="L99" s="3" t="s">
        <v>87</v>
      </c>
      <c r="M99" s="6" t="s">
        <v>390</v>
      </c>
      <c r="N99" s="7" t="s">
        <v>258</v>
      </c>
      <c r="O99" s="7" t="s">
        <v>140</v>
      </c>
    </row>
    <row r="100" spans="1:15" ht="150" x14ac:dyDescent="0.2">
      <c r="A100" s="2" t="s">
        <v>11</v>
      </c>
      <c r="B100" s="3" t="s">
        <v>12</v>
      </c>
      <c r="C100" s="3" t="s">
        <v>216</v>
      </c>
      <c r="D100" s="3" t="s">
        <v>389</v>
      </c>
      <c r="E100" s="4">
        <v>100</v>
      </c>
      <c r="F100" s="5">
        <v>15227</v>
      </c>
      <c r="G100" s="11">
        <f t="shared" si="15"/>
        <v>1827.24</v>
      </c>
      <c r="H100" s="10">
        <f t="shared" si="16"/>
        <v>2740.8599999999997</v>
      </c>
      <c r="I100" s="10">
        <f t="shared" si="17"/>
        <v>19795.100000000002</v>
      </c>
      <c r="J100" s="10">
        <f t="shared" ref="J100:J131" si="18">I100*1.1</f>
        <v>21774.610000000004</v>
      </c>
      <c r="K100" s="6"/>
      <c r="L100" s="3" t="s">
        <v>87</v>
      </c>
      <c r="M100" s="6" t="s">
        <v>390</v>
      </c>
      <c r="N100" s="7" t="s">
        <v>238</v>
      </c>
      <c r="O100" s="7" t="s">
        <v>140</v>
      </c>
    </row>
    <row r="101" spans="1:15" ht="150" x14ac:dyDescent="0.2">
      <c r="A101" s="2" t="s">
        <v>11</v>
      </c>
      <c r="B101" s="3" t="s">
        <v>12</v>
      </c>
      <c r="C101" s="3" t="s">
        <v>405</v>
      </c>
      <c r="D101" s="3" t="s">
        <v>389</v>
      </c>
      <c r="E101" s="4">
        <v>50</v>
      </c>
      <c r="F101" s="5">
        <v>15887.2</v>
      </c>
      <c r="G101" s="11">
        <f t="shared" si="15"/>
        <v>1906.4639999999999</v>
      </c>
      <c r="H101" s="10">
        <f t="shared" si="16"/>
        <v>2859.6959999999999</v>
      </c>
      <c r="I101" s="10">
        <f t="shared" si="17"/>
        <v>20653.36</v>
      </c>
      <c r="J101" s="10">
        <f t="shared" si="18"/>
        <v>22718.696000000004</v>
      </c>
      <c r="K101" s="6"/>
      <c r="L101" s="3" t="s">
        <v>87</v>
      </c>
      <c r="M101" s="6" t="s">
        <v>390</v>
      </c>
      <c r="N101" s="7" t="s">
        <v>257</v>
      </c>
      <c r="O101" s="7" t="s">
        <v>140</v>
      </c>
    </row>
    <row r="102" spans="1:15" ht="150" x14ac:dyDescent="0.2">
      <c r="A102" s="2" t="s">
        <v>11</v>
      </c>
      <c r="B102" s="3" t="s">
        <v>12</v>
      </c>
      <c r="C102" s="3" t="s">
        <v>403</v>
      </c>
      <c r="D102" s="3" t="s">
        <v>389</v>
      </c>
      <c r="E102" s="4">
        <v>50</v>
      </c>
      <c r="F102" s="5">
        <v>17525.55</v>
      </c>
      <c r="G102" s="11">
        <f t="shared" si="15"/>
        <v>2103.0659999999998</v>
      </c>
      <c r="H102" s="10">
        <f t="shared" si="16"/>
        <v>3154.5989999999997</v>
      </c>
      <c r="I102" s="10">
        <f t="shared" si="17"/>
        <v>22783.214999999997</v>
      </c>
      <c r="J102" s="10">
        <f t="shared" si="18"/>
        <v>25061.536499999998</v>
      </c>
      <c r="K102" s="6"/>
      <c r="L102" s="3" t="s">
        <v>87</v>
      </c>
      <c r="M102" s="6" t="s">
        <v>390</v>
      </c>
      <c r="N102" s="7" t="s">
        <v>255</v>
      </c>
      <c r="O102" s="7" t="s">
        <v>140</v>
      </c>
    </row>
    <row r="103" spans="1:15" ht="150" x14ac:dyDescent="0.2">
      <c r="A103" s="2" t="s">
        <v>11</v>
      </c>
      <c r="B103" s="3" t="s">
        <v>12</v>
      </c>
      <c r="C103" s="3" t="s">
        <v>208</v>
      </c>
      <c r="D103" s="3" t="s">
        <v>389</v>
      </c>
      <c r="E103" s="4">
        <v>100</v>
      </c>
      <c r="F103" s="5">
        <v>19050</v>
      </c>
      <c r="G103" s="11">
        <f t="shared" si="15"/>
        <v>2286</v>
      </c>
      <c r="H103" s="10">
        <f t="shared" si="16"/>
        <v>3429</v>
      </c>
      <c r="I103" s="10">
        <f t="shared" si="17"/>
        <v>24765</v>
      </c>
      <c r="J103" s="10">
        <f t="shared" si="18"/>
        <v>27241.500000000004</v>
      </c>
      <c r="K103" s="6"/>
      <c r="L103" s="3" t="s">
        <v>87</v>
      </c>
      <c r="M103" s="6" t="s">
        <v>390</v>
      </c>
      <c r="N103" s="7" t="s">
        <v>251</v>
      </c>
      <c r="O103" s="7" t="s">
        <v>140</v>
      </c>
    </row>
    <row r="104" spans="1:15" ht="150" x14ac:dyDescent="0.2">
      <c r="A104" s="2" t="s">
        <v>11</v>
      </c>
      <c r="B104" s="3" t="s">
        <v>12</v>
      </c>
      <c r="C104" s="3" t="s">
        <v>225</v>
      </c>
      <c r="D104" s="3" t="s">
        <v>389</v>
      </c>
      <c r="E104" s="4">
        <v>100</v>
      </c>
      <c r="F104" s="5">
        <v>20334.7</v>
      </c>
      <c r="G104" s="11">
        <f t="shared" si="15"/>
        <v>2440.1640000000002</v>
      </c>
      <c r="H104" s="10">
        <f t="shared" si="16"/>
        <v>3660.2460000000001</v>
      </c>
      <c r="I104" s="10">
        <f t="shared" si="17"/>
        <v>26435.11</v>
      </c>
      <c r="J104" s="10">
        <f t="shared" si="18"/>
        <v>29078.621000000003</v>
      </c>
      <c r="K104" s="6"/>
      <c r="L104" s="3" t="s">
        <v>87</v>
      </c>
      <c r="M104" s="6" t="s">
        <v>390</v>
      </c>
      <c r="N104" s="7" t="s">
        <v>259</v>
      </c>
      <c r="O104" s="7" t="s">
        <v>140</v>
      </c>
    </row>
    <row r="105" spans="1:15" ht="150" x14ac:dyDescent="0.2">
      <c r="A105" s="2" t="s">
        <v>11</v>
      </c>
      <c r="B105" s="3" t="s">
        <v>12</v>
      </c>
      <c r="C105" s="3" t="s">
        <v>207</v>
      </c>
      <c r="D105" s="3" t="s">
        <v>389</v>
      </c>
      <c r="E105" s="4">
        <v>100</v>
      </c>
      <c r="F105" s="5">
        <v>21019.1</v>
      </c>
      <c r="G105" s="11">
        <f t="shared" si="15"/>
        <v>2522.2919999999999</v>
      </c>
      <c r="H105" s="10">
        <f t="shared" si="16"/>
        <v>3783.4379999999996</v>
      </c>
      <c r="I105" s="10">
        <f t="shared" si="17"/>
        <v>27324.829999999998</v>
      </c>
      <c r="J105" s="10">
        <f t="shared" si="18"/>
        <v>30057.313000000002</v>
      </c>
      <c r="K105" s="6"/>
      <c r="L105" s="3" t="s">
        <v>87</v>
      </c>
      <c r="M105" s="6" t="s">
        <v>390</v>
      </c>
      <c r="N105" s="7" t="s">
        <v>253</v>
      </c>
      <c r="O105" s="7" t="s">
        <v>140</v>
      </c>
    </row>
    <row r="106" spans="1:15" ht="150" x14ac:dyDescent="0.2">
      <c r="A106" s="2" t="s">
        <v>11</v>
      </c>
      <c r="B106" s="3" t="s">
        <v>12</v>
      </c>
      <c r="C106" s="3" t="s">
        <v>215</v>
      </c>
      <c r="D106" s="3" t="s">
        <v>389</v>
      </c>
      <c r="E106" s="4">
        <v>100</v>
      </c>
      <c r="F106" s="5">
        <v>22854.7</v>
      </c>
      <c r="G106" s="11">
        <f t="shared" si="15"/>
        <v>2742.5639999999999</v>
      </c>
      <c r="H106" s="10">
        <f t="shared" si="16"/>
        <v>4113.8459999999995</v>
      </c>
      <c r="I106" s="10">
        <f t="shared" si="17"/>
        <v>29711.11</v>
      </c>
      <c r="J106" s="10">
        <f t="shared" si="18"/>
        <v>32682.221000000005</v>
      </c>
      <c r="K106" s="6"/>
      <c r="L106" s="3" t="s">
        <v>87</v>
      </c>
      <c r="M106" s="6" t="s">
        <v>390</v>
      </c>
      <c r="N106" s="7" t="s">
        <v>239</v>
      </c>
      <c r="O106" s="7" t="s">
        <v>140</v>
      </c>
    </row>
    <row r="107" spans="1:15" ht="150" x14ac:dyDescent="0.2">
      <c r="A107" s="2" t="s">
        <v>11</v>
      </c>
      <c r="B107" s="3" t="s">
        <v>12</v>
      </c>
      <c r="C107" s="3" t="s">
        <v>397</v>
      </c>
      <c r="D107" s="3" t="s">
        <v>389</v>
      </c>
      <c r="E107" s="4">
        <v>100</v>
      </c>
      <c r="F107" s="5">
        <v>25404.5</v>
      </c>
      <c r="G107" s="11">
        <f t="shared" si="15"/>
        <v>3048.54</v>
      </c>
      <c r="H107" s="10">
        <f t="shared" si="16"/>
        <v>4572.8099999999995</v>
      </c>
      <c r="I107" s="10">
        <f t="shared" si="17"/>
        <v>33025.85</v>
      </c>
      <c r="J107" s="10">
        <f t="shared" si="18"/>
        <v>36328.435000000005</v>
      </c>
      <c r="K107" s="6"/>
      <c r="L107" s="3" t="s">
        <v>87</v>
      </c>
      <c r="M107" s="6" t="s">
        <v>390</v>
      </c>
      <c r="N107" s="7" t="s">
        <v>230</v>
      </c>
      <c r="O107" s="7" t="s">
        <v>140</v>
      </c>
    </row>
    <row r="108" spans="1:15" ht="150" x14ac:dyDescent="0.2">
      <c r="A108" s="2" t="s">
        <v>11</v>
      </c>
      <c r="B108" s="3" t="s">
        <v>12</v>
      </c>
      <c r="C108" s="3" t="s">
        <v>395</v>
      </c>
      <c r="D108" s="3" t="s">
        <v>389</v>
      </c>
      <c r="E108" s="4">
        <v>100</v>
      </c>
      <c r="F108" s="5">
        <v>25518.799999999999</v>
      </c>
      <c r="G108" s="11">
        <f t="shared" si="15"/>
        <v>3062.2559999999999</v>
      </c>
      <c r="H108" s="10">
        <f t="shared" si="16"/>
        <v>4593.384</v>
      </c>
      <c r="I108" s="10">
        <f t="shared" si="17"/>
        <v>33174.44</v>
      </c>
      <c r="J108" s="10">
        <f t="shared" si="18"/>
        <v>36491.884000000005</v>
      </c>
      <c r="K108" s="6"/>
      <c r="L108" s="3" t="s">
        <v>87</v>
      </c>
      <c r="M108" s="6" t="s">
        <v>390</v>
      </c>
      <c r="N108" s="7" t="s">
        <v>236</v>
      </c>
      <c r="O108" s="7" t="s">
        <v>140</v>
      </c>
    </row>
    <row r="109" spans="1:15" ht="150" x14ac:dyDescent="0.2">
      <c r="A109" s="2" t="s">
        <v>11</v>
      </c>
      <c r="B109" s="3" t="s">
        <v>12</v>
      </c>
      <c r="C109" s="3" t="s">
        <v>388</v>
      </c>
      <c r="D109" s="3" t="s">
        <v>389</v>
      </c>
      <c r="E109" s="4">
        <v>100</v>
      </c>
      <c r="F109" s="5">
        <v>31775.4</v>
      </c>
      <c r="G109" s="11">
        <f t="shared" si="15"/>
        <v>3813.0480000000002</v>
      </c>
      <c r="H109" s="10">
        <f t="shared" si="16"/>
        <v>5719.5720000000001</v>
      </c>
      <c r="I109" s="10">
        <f t="shared" si="17"/>
        <v>41308.020000000004</v>
      </c>
      <c r="J109" s="10">
        <f t="shared" si="18"/>
        <v>45438.822000000007</v>
      </c>
      <c r="K109" s="6"/>
      <c r="L109" s="3" t="s">
        <v>87</v>
      </c>
      <c r="M109" s="6" t="s">
        <v>390</v>
      </c>
      <c r="N109" s="7" t="s">
        <v>250</v>
      </c>
      <c r="O109" s="7" t="s">
        <v>140</v>
      </c>
    </row>
    <row r="110" spans="1:15" ht="150" x14ac:dyDescent="0.2">
      <c r="A110" s="2" t="s">
        <v>11</v>
      </c>
      <c r="B110" s="3" t="s">
        <v>12</v>
      </c>
      <c r="C110" s="3" t="s">
        <v>221</v>
      </c>
      <c r="D110" s="3" t="s">
        <v>389</v>
      </c>
      <c r="E110" s="4">
        <v>100</v>
      </c>
      <c r="F110" s="5">
        <v>35052.1</v>
      </c>
      <c r="G110" s="11">
        <f t="shared" si="15"/>
        <v>4206.2519999999995</v>
      </c>
      <c r="H110" s="10">
        <f t="shared" si="16"/>
        <v>6309.3779999999997</v>
      </c>
      <c r="I110" s="10">
        <f t="shared" si="17"/>
        <v>45567.729999999996</v>
      </c>
      <c r="J110" s="10">
        <f t="shared" si="18"/>
        <v>50124.502999999997</v>
      </c>
      <c r="K110" s="6"/>
      <c r="L110" s="3" t="s">
        <v>87</v>
      </c>
      <c r="M110" s="6" t="s">
        <v>390</v>
      </c>
      <c r="N110" s="7" t="s">
        <v>229</v>
      </c>
      <c r="O110" s="7" t="s">
        <v>140</v>
      </c>
    </row>
    <row r="111" spans="1:15" ht="165" x14ac:dyDescent="0.2">
      <c r="A111" s="2" t="s">
        <v>48</v>
      </c>
      <c r="B111" s="3" t="s">
        <v>48</v>
      </c>
      <c r="C111" s="3" t="s">
        <v>193</v>
      </c>
      <c r="D111" s="3" t="s">
        <v>206</v>
      </c>
      <c r="E111" s="4">
        <v>10</v>
      </c>
      <c r="F111" s="5">
        <v>32.65</v>
      </c>
      <c r="G111" s="9">
        <f>F111*0.18</f>
        <v>5.8769999999999998</v>
      </c>
      <c r="H111" s="10">
        <f>F111*0.31</f>
        <v>10.121499999999999</v>
      </c>
      <c r="I111" s="10">
        <f>F111+(F111*0.18)+(F111*0.31)</f>
        <v>48.648499999999999</v>
      </c>
      <c r="J111" s="10">
        <f t="shared" si="18"/>
        <v>53.513350000000003</v>
      </c>
      <c r="K111" s="6"/>
      <c r="L111" s="3" t="s">
        <v>81</v>
      </c>
      <c r="M111" s="6" t="s">
        <v>539</v>
      </c>
      <c r="N111" s="7" t="s">
        <v>540</v>
      </c>
      <c r="O111" s="7" t="s">
        <v>130</v>
      </c>
    </row>
    <row r="112" spans="1:15" ht="165" x14ac:dyDescent="0.2">
      <c r="A112" s="2" t="s">
        <v>48</v>
      </c>
      <c r="B112" s="3" t="s">
        <v>48</v>
      </c>
      <c r="C112" s="3" t="s">
        <v>193</v>
      </c>
      <c r="D112" s="3" t="s">
        <v>206</v>
      </c>
      <c r="E112" s="4">
        <v>10</v>
      </c>
      <c r="F112" s="5">
        <v>32.65</v>
      </c>
      <c r="G112" s="9">
        <f>F112*0.18</f>
        <v>5.8769999999999998</v>
      </c>
      <c r="H112" s="10">
        <f>F112*0.31</f>
        <v>10.121499999999999</v>
      </c>
      <c r="I112" s="10">
        <f>F112+(F112*0.18)+(F112*0.31)</f>
        <v>48.648499999999999</v>
      </c>
      <c r="J112" s="10">
        <f t="shared" si="18"/>
        <v>53.513350000000003</v>
      </c>
      <c r="K112" s="6"/>
      <c r="L112" s="3" t="s">
        <v>81</v>
      </c>
      <c r="M112" s="6" t="s">
        <v>539</v>
      </c>
      <c r="N112" s="7" t="s">
        <v>541</v>
      </c>
      <c r="O112" s="7" t="s">
        <v>130</v>
      </c>
    </row>
    <row r="113" spans="1:15" ht="90" x14ac:dyDescent="0.2">
      <c r="A113" s="2" t="s">
        <v>61</v>
      </c>
      <c r="B113" s="3" t="s">
        <v>131</v>
      </c>
      <c r="C113" s="3" t="s">
        <v>135</v>
      </c>
      <c r="D113" s="3" t="s">
        <v>407</v>
      </c>
      <c r="E113" s="4">
        <v>1</v>
      </c>
      <c r="F113" s="5">
        <v>63.55</v>
      </c>
      <c r="G113" s="11">
        <f>F113*0.15</f>
        <v>9.5324999999999989</v>
      </c>
      <c r="H113" s="10">
        <f>F113*0.25</f>
        <v>15.887499999999999</v>
      </c>
      <c r="I113" s="10">
        <f>F113+(F113*0.15)+(F113*0.25)</f>
        <v>88.97</v>
      </c>
      <c r="J113" s="10">
        <f t="shared" si="18"/>
        <v>97.867000000000004</v>
      </c>
      <c r="K113" s="6"/>
      <c r="L113" s="3" t="s">
        <v>133</v>
      </c>
      <c r="M113" s="6" t="s">
        <v>408</v>
      </c>
      <c r="N113" s="7" t="s">
        <v>136</v>
      </c>
      <c r="O113" s="7"/>
    </row>
    <row r="114" spans="1:15" ht="90" x14ac:dyDescent="0.2">
      <c r="A114" s="2" t="s">
        <v>61</v>
      </c>
      <c r="B114" s="3" t="s">
        <v>131</v>
      </c>
      <c r="C114" s="3" t="s">
        <v>132</v>
      </c>
      <c r="D114" s="3" t="s">
        <v>407</v>
      </c>
      <c r="E114" s="4">
        <v>1</v>
      </c>
      <c r="F114" s="5">
        <v>127.1</v>
      </c>
      <c r="G114" s="11">
        <f>F114*0.15</f>
        <v>19.064999999999998</v>
      </c>
      <c r="H114" s="10">
        <f>F114*0.25</f>
        <v>31.774999999999999</v>
      </c>
      <c r="I114" s="10">
        <f>F114+(F114*0.15)+(F114*0.25)</f>
        <v>177.94</v>
      </c>
      <c r="J114" s="10">
        <f t="shared" si="18"/>
        <v>195.73400000000001</v>
      </c>
      <c r="K114" s="6"/>
      <c r="L114" s="3" t="s">
        <v>133</v>
      </c>
      <c r="M114" s="6" t="s">
        <v>408</v>
      </c>
      <c r="N114" s="7" t="s">
        <v>134</v>
      </c>
      <c r="O114" s="7"/>
    </row>
    <row r="115" spans="1:15" ht="150" x14ac:dyDescent="0.2">
      <c r="A115" s="2" t="s">
        <v>43</v>
      </c>
      <c r="B115" s="3" t="s">
        <v>128</v>
      </c>
      <c r="C115" s="3" t="s">
        <v>279</v>
      </c>
      <c r="D115" s="3" t="s">
        <v>389</v>
      </c>
      <c r="E115" s="4">
        <v>10</v>
      </c>
      <c r="F115" s="5">
        <v>5250.9</v>
      </c>
      <c r="G115" s="11">
        <f>F115*0.12</f>
        <v>630.10799999999995</v>
      </c>
      <c r="H115" s="10">
        <f>F115*0.18</f>
        <v>945.16199999999992</v>
      </c>
      <c r="I115" s="10">
        <f>F115+(F115*0.12)+(F115*0.18)</f>
        <v>6826.17</v>
      </c>
      <c r="J115" s="10">
        <f t="shared" si="18"/>
        <v>7508.7870000000003</v>
      </c>
      <c r="K115" s="6"/>
      <c r="L115" s="3" t="s">
        <v>277</v>
      </c>
      <c r="M115" s="6" t="s">
        <v>406</v>
      </c>
      <c r="N115" s="7" t="s">
        <v>280</v>
      </c>
      <c r="O115" s="7" t="s">
        <v>125</v>
      </c>
    </row>
    <row r="116" spans="1:15" ht="150" x14ac:dyDescent="0.2">
      <c r="A116" s="2" t="s">
        <v>43</v>
      </c>
      <c r="B116" s="3" t="s">
        <v>128</v>
      </c>
      <c r="C116" s="3" t="s">
        <v>276</v>
      </c>
      <c r="D116" s="3" t="s">
        <v>389</v>
      </c>
      <c r="E116" s="4">
        <v>10</v>
      </c>
      <c r="F116" s="5">
        <v>5250.9</v>
      </c>
      <c r="G116" s="11">
        <f>F116*0.12</f>
        <v>630.10799999999995</v>
      </c>
      <c r="H116" s="10">
        <f>F116*0.18</f>
        <v>945.16199999999992</v>
      </c>
      <c r="I116" s="10">
        <f>F116+(F116*0.12)+(F116*0.18)</f>
        <v>6826.17</v>
      </c>
      <c r="J116" s="10">
        <f t="shared" si="18"/>
        <v>7508.7870000000003</v>
      </c>
      <c r="K116" s="6"/>
      <c r="L116" s="3" t="s">
        <v>277</v>
      </c>
      <c r="M116" s="6" t="s">
        <v>406</v>
      </c>
      <c r="N116" s="7" t="s">
        <v>278</v>
      </c>
      <c r="O116" s="7" t="s">
        <v>125</v>
      </c>
    </row>
    <row r="117" spans="1:15" ht="105" x14ac:dyDescent="0.2">
      <c r="A117" s="2" t="s">
        <v>56</v>
      </c>
      <c r="B117" s="3" t="s">
        <v>322</v>
      </c>
      <c r="C117" s="3" t="s">
        <v>329</v>
      </c>
      <c r="D117" s="3" t="s">
        <v>324</v>
      </c>
      <c r="E117" s="4">
        <v>28</v>
      </c>
      <c r="F117" s="5">
        <v>345.92</v>
      </c>
      <c r="G117" s="11">
        <f>F117*0.15</f>
        <v>51.887999999999998</v>
      </c>
      <c r="H117" s="10">
        <f>F117*0.25</f>
        <v>86.48</v>
      </c>
      <c r="I117" s="10">
        <f>F117+(F117*0.15)+(F117*0.25)</f>
        <v>484.28800000000001</v>
      </c>
      <c r="J117" s="10">
        <f t="shared" si="18"/>
        <v>532.71680000000003</v>
      </c>
      <c r="K117" s="6"/>
      <c r="L117" s="3" t="s">
        <v>57</v>
      </c>
      <c r="M117" s="6" t="s">
        <v>325</v>
      </c>
      <c r="N117" s="7" t="s">
        <v>330</v>
      </c>
      <c r="O117" s="7" t="s">
        <v>145</v>
      </c>
    </row>
    <row r="118" spans="1:15" ht="105" x14ac:dyDescent="0.2">
      <c r="A118" s="2" t="s">
        <v>56</v>
      </c>
      <c r="B118" s="3" t="s">
        <v>322</v>
      </c>
      <c r="C118" s="3" t="s">
        <v>327</v>
      </c>
      <c r="D118" s="3" t="s">
        <v>324</v>
      </c>
      <c r="E118" s="4">
        <v>28</v>
      </c>
      <c r="F118" s="5">
        <v>348.22</v>
      </c>
      <c r="G118" s="11">
        <f>F118*0.15</f>
        <v>52.233000000000004</v>
      </c>
      <c r="H118" s="10">
        <f>F118*0.25</f>
        <v>87.055000000000007</v>
      </c>
      <c r="I118" s="10">
        <f>F118+(F118*0.15)+(F118*0.25)</f>
        <v>487.50800000000004</v>
      </c>
      <c r="J118" s="10">
        <f t="shared" si="18"/>
        <v>536.25880000000006</v>
      </c>
      <c r="K118" s="6"/>
      <c r="L118" s="3" t="s">
        <v>57</v>
      </c>
      <c r="M118" s="6" t="s">
        <v>325</v>
      </c>
      <c r="N118" s="7" t="s">
        <v>328</v>
      </c>
      <c r="O118" s="7" t="s">
        <v>145</v>
      </c>
    </row>
    <row r="119" spans="1:15" ht="105" x14ac:dyDescent="0.2">
      <c r="A119" s="2" t="s">
        <v>56</v>
      </c>
      <c r="B119" s="3" t="s">
        <v>322</v>
      </c>
      <c r="C119" s="3" t="s">
        <v>323</v>
      </c>
      <c r="D119" s="3" t="s">
        <v>324</v>
      </c>
      <c r="E119" s="4">
        <v>28</v>
      </c>
      <c r="F119" s="5">
        <v>479.94</v>
      </c>
      <c r="G119" s="11">
        <f>F119*0.15</f>
        <v>71.991</v>
      </c>
      <c r="H119" s="10">
        <f>F119*0.25</f>
        <v>119.985</v>
      </c>
      <c r="I119" s="10">
        <f>F119+(F119*0.15)+(F119*0.25)</f>
        <v>671.91600000000005</v>
      </c>
      <c r="J119" s="10">
        <f t="shared" si="18"/>
        <v>739.10760000000016</v>
      </c>
      <c r="K119" s="6"/>
      <c r="L119" s="3" t="s">
        <v>57</v>
      </c>
      <c r="M119" s="6" t="s">
        <v>325</v>
      </c>
      <c r="N119" s="7" t="s">
        <v>326</v>
      </c>
      <c r="O119" s="7" t="s">
        <v>145</v>
      </c>
    </row>
    <row r="120" spans="1:15" ht="240" x14ac:dyDescent="0.2">
      <c r="A120" s="2" t="s">
        <v>281</v>
      </c>
      <c r="B120" s="3" t="s">
        <v>282</v>
      </c>
      <c r="C120" s="3" t="s">
        <v>542</v>
      </c>
      <c r="D120" s="3" t="s">
        <v>543</v>
      </c>
      <c r="E120" s="4">
        <v>28</v>
      </c>
      <c r="F120" s="5">
        <v>126000</v>
      </c>
      <c r="G120" s="11">
        <f t="shared" ref="G120:G138" si="19">F120*0.12</f>
        <v>15120</v>
      </c>
      <c r="H120" s="10">
        <f t="shared" ref="H120:H138" si="20">F120*0.18</f>
        <v>22680</v>
      </c>
      <c r="I120" s="10">
        <f t="shared" ref="I120:I138" si="21">F120+(F120*0.12)+(F120*0.18)</f>
        <v>163800</v>
      </c>
      <c r="J120" s="10">
        <f t="shared" si="18"/>
        <v>180180</v>
      </c>
      <c r="K120" s="6"/>
      <c r="L120" s="3" t="s">
        <v>283</v>
      </c>
      <c r="M120" s="6" t="s">
        <v>544</v>
      </c>
      <c r="N120" s="7" t="s">
        <v>545</v>
      </c>
      <c r="O120" s="7" t="s">
        <v>284</v>
      </c>
    </row>
    <row r="121" spans="1:15" ht="165" x14ac:dyDescent="0.2">
      <c r="A121" s="2" t="s">
        <v>84</v>
      </c>
      <c r="B121" s="3" t="s">
        <v>84</v>
      </c>
      <c r="C121" s="3" t="s">
        <v>409</v>
      </c>
      <c r="D121" s="3" t="s">
        <v>410</v>
      </c>
      <c r="E121" s="4">
        <v>10</v>
      </c>
      <c r="F121" s="5">
        <v>984</v>
      </c>
      <c r="G121" s="11">
        <f t="shared" si="19"/>
        <v>118.08</v>
      </c>
      <c r="H121" s="10">
        <f t="shared" si="20"/>
        <v>177.12</v>
      </c>
      <c r="I121" s="10">
        <f t="shared" si="21"/>
        <v>1279.1999999999998</v>
      </c>
      <c r="J121" s="10">
        <f t="shared" si="18"/>
        <v>1407.12</v>
      </c>
      <c r="K121" s="6"/>
      <c r="L121" s="3" t="s">
        <v>157</v>
      </c>
      <c r="M121" s="6" t="s">
        <v>411</v>
      </c>
      <c r="N121" s="7" t="s">
        <v>159</v>
      </c>
      <c r="O121" s="7" t="s">
        <v>148</v>
      </c>
    </row>
    <row r="122" spans="1:15" ht="150" x14ac:dyDescent="0.2">
      <c r="A122" s="2" t="s">
        <v>84</v>
      </c>
      <c r="B122" s="3" t="s">
        <v>84</v>
      </c>
      <c r="C122" s="3" t="s">
        <v>409</v>
      </c>
      <c r="D122" s="3" t="s">
        <v>389</v>
      </c>
      <c r="E122" s="4">
        <v>10</v>
      </c>
      <c r="F122" s="5">
        <v>984</v>
      </c>
      <c r="G122" s="11">
        <f t="shared" si="19"/>
        <v>118.08</v>
      </c>
      <c r="H122" s="10">
        <f t="shared" si="20"/>
        <v>177.12</v>
      </c>
      <c r="I122" s="10">
        <f t="shared" si="21"/>
        <v>1279.1999999999998</v>
      </c>
      <c r="J122" s="10">
        <f t="shared" si="18"/>
        <v>1407.12</v>
      </c>
      <c r="K122" s="6"/>
      <c r="L122" s="3" t="s">
        <v>157</v>
      </c>
      <c r="M122" s="6" t="s">
        <v>416</v>
      </c>
      <c r="N122" s="7" t="s">
        <v>159</v>
      </c>
      <c r="O122" s="7" t="s">
        <v>148</v>
      </c>
    </row>
    <row r="123" spans="1:15" ht="90" x14ac:dyDescent="0.2">
      <c r="A123" s="2" t="s">
        <v>84</v>
      </c>
      <c r="B123" s="3" t="s">
        <v>84</v>
      </c>
      <c r="C123" s="3" t="s">
        <v>409</v>
      </c>
      <c r="D123" s="3" t="s">
        <v>407</v>
      </c>
      <c r="E123" s="4">
        <v>10</v>
      </c>
      <c r="F123" s="5">
        <v>984</v>
      </c>
      <c r="G123" s="11">
        <f t="shared" si="19"/>
        <v>118.08</v>
      </c>
      <c r="H123" s="10">
        <f t="shared" si="20"/>
        <v>177.12</v>
      </c>
      <c r="I123" s="10">
        <f t="shared" si="21"/>
        <v>1279.1999999999998</v>
      </c>
      <c r="J123" s="10">
        <f t="shared" si="18"/>
        <v>1407.12</v>
      </c>
      <c r="K123" s="6"/>
      <c r="L123" s="3" t="s">
        <v>157</v>
      </c>
      <c r="M123" s="6" t="s">
        <v>417</v>
      </c>
      <c r="N123" s="7" t="s">
        <v>159</v>
      </c>
      <c r="O123" s="7" t="s">
        <v>148</v>
      </c>
    </row>
    <row r="124" spans="1:15" ht="165" x14ac:dyDescent="0.2">
      <c r="A124" s="2" t="s">
        <v>84</v>
      </c>
      <c r="B124" s="3" t="s">
        <v>84</v>
      </c>
      <c r="C124" s="3" t="s">
        <v>227</v>
      </c>
      <c r="D124" s="3" t="s">
        <v>410</v>
      </c>
      <c r="E124" s="4">
        <v>10</v>
      </c>
      <c r="F124" s="5">
        <v>1192</v>
      </c>
      <c r="G124" s="11">
        <f t="shared" si="19"/>
        <v>143.04</v>
      </c>
      <c r="H124" s="10">
        <f t="shared" si="20"/>
        <v>214.56</v>
      </c>
      <c r="I124" s="10">
        <f t="shared" si="21"/>
        <v>1549.6</v>
      </c>
      <c r="J124" s="10">
        <f t="shared" si="18"/>
        <v>1704.56</v>
      </c>
      <c r="K124" s="6"/>
      <c r="L124" s="3" t="s">
        <v>157</v>
      </c>
      <c r="M124" s="6" t="s">
        <v>411</v>
      </c>
      <c r="N124" s="7" t="s">
        <v>160</v>
      </c>
      <c r="O124" s="7" t="s">
        <v>148</v>
      </c>
    </row>
    <row r="125" spans="1:15" ht="150" x14ac:dyDescent="0.2">
      <c r="A125" s="2" t="s">
        <v>84</v>
      </c>
      <c r="B125" s="3" t="s">
        <v>84</v>
      </c>
      <c r="C125" s="3" t="s">
        <v>196</v>
      </c>
      <c r="D125" s="3" t="s">
        <v>389</v>
      </c>
      <c r="E125" s="4">
        <v>10</v>
      </c>
      <c r="F125" s="5">
        <v>1192</v>
      </c>
      <c r="G125" s="11">
        <f t="shared" si="19"/>
        <v>143.04</v>
      </c>
      <c r="H125" s="10">
        <f t="shared" si="20"/>
        <v>214.56</v>
      </c>
      <c r="I125" s="10">
        <f t="shared" si="21"/>
        <v>1549.6</v>
      </c>
      <c r="J125" s="10">
        <f t="shared" si="18"/>
        <v>1704.56</v>
      </c>
      <c r="K125" s="6"/>
      <c r="L125" s="3" t="s">
        <v>157</v>
      </c>
      <c r="M125" s="6" t="s">
        <v>416</v>
      </c>
      <c r="N125" s="7" t="s">
        <v>160</v>
      </c>
      <c r="O125" s="7" t="s">
        <v>148</v>
      </c>
    </row>
    <row r="126" spans="1:15" ht="90" x14ac:dyDescent="0.2">
      <c r="A126" s="2" t="s">
        <v>84</v>
      </c>
      <c r="B126" s="3" t="s">
        <v>84</v>
      </c>
      <c r="C126" s="3" t="s">
        <v>227</v>
      </c>
      <c r="D126" s="3" t="s">
        <v>407</v>
      </c>
      <c r="E126" s="4">
        <v>10</v>
      </c>
      <c r="F126" s="5">
        <v>1192</v>
      </c>
      <c r="G126" s="11">
        <f t="shared" si="19"/>
        <v>143.04</v>
      </c>
      <c r="H126" s="10">
        <f t="shared" si="20"/>
        <v>214.56</v>
      </c>
      <c r="I126" s="10">
        <f t="shared" si="21"/>
        <v>1549.6</v>
      </c>
      <c r="J126" s="10">
        <f t="shared" si="18"/>
        <v>1704.56</v>
      </c>
      <c r="K126" s="6"/>
      <c r="L126" s="3" t="s">
        <v>157</v>
      </c>
      <c r="M126" s="6" t="s">
        <v>417</v>
      </c>
      <c r="N126" s="7" t="s">
        <v>160</v>
      </c>
      <c r="O126" s="7" t="s">
        <v>148</v>
      </c>
    </row>
    <row r="127" spans="1:15" ht="165" x14ac:dyDescent="0.2">
      <c r="A127" s="2" t="s">
        <v>84</v>
      </c>
      <c r="B127" s="3" t="s">
        <v>84</v>
      </c>
      <c r="C127" s="3" t="s">
        <v>415</v>
      </c>
      <c r="D127" s="3" t="s">
        <v>410</v>
      </c>
      <c r="E127" s="4">
        <v>10</v>
      </c>
      <c r="F127" s="5">
        <v>1856</v>
      </c>
      <c r="G127" s="11">
        <f t="shared" si="19"/>
        <v>222.72</v>
      </c>
      <c r="H127" s="10">
        <f t="shared" si="20"/>
        <v>334.08</v>
      </c>
      <c r="I127" s="10">
        <f t="shared" si="21"/>
        <v>2412.7999999999997</v>
      </c>
      <c r="J127" s="10">
        <f t="shared" si="18"/>
        <v>2654.08</v>
      </c>
      <c r="K127" s="6"/>
      <c r="L127" s="3" t="s">
        <v>157</v>
      </c>
      <c r="M127" s="6" t="s">
        <v>411</v>
      </c>
      <c r="N127" s="7" t="s">
        <v>162</v>
      </c>
      <c r="O127" s="7" t="s">
        <v>148</v>
      </c>
    </row>
    <row r="128" spans="1:15" ht="150" x14ac:dyDescent="0.2">
      <c r="A128" s="2" t="s">
        <v>84</v>
      </c>
      <c r="B128" s="3" t="s">
        <v>84</v>
      </c>
      <c r="C128" s="3" t="s">
        <v>415</v>
      </c>
      <c r="D128" s="3" t="s">
        <v>389</v>
      </c>
      <c r="E128" s="4">
        <v>10</v>
      </c>
      <c r="F128" s="5">
        <v>1856</v>
      </c>
      <c r="G128" s="11">
        <f t="shared" si="19"/>
        <v>222.72</v>
      </c>
      <c r="H128" s="10">
        <f t="shared" si="20"/>
        <v>334.08</v>
      </c>
      <c r="I128" s="10">
        <f t="shared" si="21"/>
        <v>2412.7999999999997</v>
      </c>
      <c r="J128" s="10">
        <f t="shared" si="18"/>
        <v>2654.08</v>
      </c>
      <c r="K128" s="6"/>
      <c r="L128" s="3" t="s">
        <v>157</v>
      </c>
      <c r="M128" s="6" t="s">
        <v>416</v>
      </c>
      <c r="N128" s="7" t="s">
        <v>162</v>
      </c>
      <c r="O128" s="7" t="s">
        <v>148</v>
      </c>
    </row>
    <row r="129" spans="1:15" ht="90" x14ac:dyDescent="0.2">
      <c r="A129" s="2" t="s">
        <v>84</v>
      </c>
      <c r="B129" s="3" t="s">
        <v>84</v>
      </c>
      <c r="C129" s="3" t="s">
        <v>415</v>
      </c>
      <c r="D129" s="3" t="s">
        <v>407</v>
      </c>
      <c r="E129" s="4">
        <v>10</v>
      </c>
      <c r="F129" s="5">
        <v>1856</v>
      </c>
      <c r="G129" s="11">
        <f t="shared" si="19"/>
        <v>222.72</v>
      </c>
      <c r="H129" s="10">
        <f t="shared" si="20"/>
        <v>334.08</v>
      </c>
      <c r="I129" s="10">
        <f t="shared" si="21"/>
        <v>2412.7999999999997</v>
      </c>
      <c r="J129" s="10">
        <f t="shared" si="18"/>
        <v>2654.08</v>
      </c>
      <c r="K129" s="6"/>
      <c r="L129" s="3" t="s">
        <v>157</v>
      </c>
      <c r="M129" s="6" t="s">
        <v>417</v>
      </c>
      <c r="N129" s="7" t="s">
        <v>162</v>
      </c>
      <c r="O129" s="7" t="s">
        <v>148</v>
      </c>
    </row>
    <row r="130" spans="1:15" ht="165" x14ac:dyDescent="0.2">
      <c r="A130" s="2" t="s">
        <v>84</v>
      </c>
      <c r="B130" s="3" t="s">
        <v>84</v>
      </c>
      <c r="C130" s="3" t="s">
        <v>414</v>
      </c>
      <c r="D130" s="3" t="s">
        <v>410</v>
      </c>
      <c r="E130" s="4">
        <v>30</v>
      </c>
      <c r="F130" s="5">
        <v>2952</v>
      </c>
      <c r="G130" s="11">
        <f t="shared" si="19"/>
        <v>354.24</v>
      </c>
      <c r="H130" s="10">
        <f t="shared" si="20"/>
        <v>531.36</v>
      </c>
      <c r="I130" s="10">
        <f t="shared" si="21"/>
        <v>3837.6</v>
      </c>
      <c r="J130" s="10">
        <f t="shared" si="18"/>
        <v>4221.3600000000006</v>
      </c>
      <c r="K130" s="6"/>
      <c r="L130" s="3" t="s">
        <v>157</v>
      </c>
      <c r="M130" s="6" t="s">
        <v>411</v>
      </c>
      <c r="N130" s="7" t="s">
        <v>158</v>
      </c>
      <c r="O130" s="7" t="s">
        <v>148</v>
      </c>
    </row>
    <row r="131" spans="1:15" ht="150" x14ac:dyDescent="0.2">
      <c r="A131" s="2" t="s">
        <v>84</v>
      </c>
      <c r="B131" s="3" t="s">
        <v>84</v>
      </c>
      <c r="C131" s="3" t="s">
        <v>414</v>
      </c>
      <c r="D131" s="3" t="s">
        <v>389</v>
      </c>
      <c r="E131" s="4">
        <v>30</v>
      </c>
      <c r="F131" s="5">
        <v>2952</v>
      </c>
      <c r="G131" s="11">
        <f t="shared" si="19"/>
        <v>354.24</v>
      </c>
      <c r="H131" s="10">
        <f t="shared" si="20"/>
        <v>531.36</v>
      </c>
      <c r="I131" s="10">
        <f t="shared" si="21"/>
        <v>3837.6</v>
      </c>
      <c r="J131" s="10">
        <f t="shared" si="18"/>
        <v>4221.3600000000006</v>
      </c>
      <c r="K131" s="6"/>
      <c r="L131" s="3" t="s">
        <v>157</v>
      </c>
      <c r="M131" s="6" t="s">
        <v>416</v>
      </c>
      <c r="N131" s="7" t="s">
        <v>264</v>
      </c>
      <c r="O131" s="7" t="s">
        <v>148</v>
      </c>
    </row>
    <row r="132" spans="1:15" ht="90" x14ac:dyDescent="0.2">
      <c r="A132" s="2" t="s">
        <v>84</v>
      </c>
      <c r="B132" s="3" t="s">
        <v>84</v>
      </c>
      <c r="C132" s="3" t="s">
        <v>414</v>
      </c>
      <c r="D132" s="3" t="s">
        <v>407</v>
      </c>
      <c r="E132" s="4">
        <v>30</v>
      </c>
      <c r="F132" s="5">
        <v>2952</v>
      </c>
      <c r="G132" s="11">
        <f t="shared" si="19"/>
        <v>354.24</v>
      </c>
      <c r="H132" s="10">
        <f t="shared" si="20"/>
        <v>531.36</v>
      </c>
      <c r="I132" s="10">
        <f t="shared" si="21"/>
        <v>3837.6</v>
      </c>
      <c r="J132" s="10">
        <f t="shared" ref="J132:J163" si="22">I132*1.1</f>
        <v>4221.3600000000006</v>
      </c>
      <c r="K132" s="6"/>
      <c r="L132" s="3" t="s">
        <v>157</v>
      </c>
      <c r="M132" s="6" t="s">
        <v>417</v>
      </c>
      <c r="N132" s="7" t="s">
        <v>158</v>
      </c>
      <c r="O132" s="7" t="s">
        <v>148</v>
      </c>
    </row>
    <row r="133" spans="1:15" ht="165" x14ac:dyDescent="0.2">
      <c r="A133" s="2" t="s">
        <v>84</v>
      </c>
      <c r="B133" s="3" t="s">
        <v>84</v>
      </c>
      <c r="C133" s="3" t="s">
        <v>412</v>
      </c>
      <c r="D133" s="3" t="s">
        <v>410</v>
      </c>
      <c r="E133" s="4">
        <v>30</v>
      </c>
      <c r="F133" s="5">
        <v>3576</v>
      </c>
      <c r="G133" s="11">
        <f t="shared" si="19"/>
        <v>429.12</v>
      </c>
      <c r="H133" s="10">
        <f t="shared" si="20"/>
        <v>643.67999999999995</v>
      </c>
      <c r="I133" s="10">
        <f t="shared" si="21"/>
        <v>4648.8</v>
      </c>
      <c r="J133" s="10">
        <f t="shared" si="22"/>
        <v>5113.68</v>
      </c>
      <c r="K133" s="6"/>
      <c r="L133" s="3" t="s">
        <v>157</v>
      </c>
      <c r="M133" s="6" t="s">
        <v>411</v>
      </c>
      <c r="N133" s="7" t="s">
        <v>161</v>
      </c>
      <c r="O133" s="7" t="s">
        <v>148</v>
      </c>
    </row>
    <row r="134" spans="1:15" ht="150" x14ac:dyDescent="0.2">
      <c r="A134" s="2" t="s">
        <v>84</v>
      </c>
      <c r="B134" s="3" t="s">
        <v>84</v>
      </c>
      <c r="C134" s="3" t="s">
        <v>412</v>
      </c>
      <c r="D134" s="3" t="s">
        <v>389</v>
      </c>
      <c r="E134" s="4">
        <v>30</v>
      </c>
      <c r="F134" s="5">
        <v>3576</v>
      </c>
      <c r="G134" s="11">
        <f t="shared" si="19"/>
        <v>429.12</v>
      </c>
      <c r="H134" s="10">
        <f t="shared" si="20"/>
        <v>643.67999999999995</v>
      </c>
      <c r="I134" s="10">
        <f t="shared" si="21"/>
        <v>4648.8</v>
      </c>
      <c r="J134" s="10">
        <f t="shared" si="22"/>
        <v>5113.68</v>
      </c>
      <c r="K134" s="6"/>
      <c r="L134" s="3" t="s">
        <v>157</v>
      </c>
      <c r="M134" s="6" t="s">
        <v>416</v>
      </c>
      <c r="N134" s="7" t="s">
        <v>265</v>
      </c>
      <c r="O134" s="7" t="s">
        <v>148</v>
      </c>
    </row>
    <row r="135" spans="1:15" ht="90" x14ac:dyDescent="0.2">
      <c r="A135" s="2" t="s">
        <v>84</v>
      </c>
      <c r="B135" s="3" t="s">
        <v>84</v>
      </c>
      <c r="C135" s="3" t="s">
        <v>412</v>
      </c>
      <c r="D135" s="3" t="s">
        <v>407</v>
      </c>
      <c r="E135" s="4">
        <v>30</v>
      </c>
      <c r="F135" s="5">
        <v>3576</v>
      </c>
      <c r="G135" s="11">
        <f t="shared" si="19"/>
        <v>429.12</v>
      </c>
      <c r="H135" s="10">
        <f t="shared" si="20"/>
        <v>643.67999999999995</v>
      </c>
      <c r="I135" s="10">
        <f t="shared" si="21"/>
        <v>4648.8</v>
      </c>
      <c r="J135" s="10">
        <f t="shared" si="22"/>
        <v>5113.68</v>
      </c>
      <c r="K135" s="6"/>
      <c r="L135" s="3" t="s">
        <v>157</v>
      </c>
      <c r="M135" s="6" t="s">
        <v>417</v>
      </c>
      <c r="N135" s="7" t="s">
        <v>161</v>
      </c>
      <c r="O135" s="7" t="s">
        <v>148</v>
      </c>
    </row>
    <row r="136" spans="1:15" ht="165" x14ac:dyDescent="0.2">
      <c r="A136" s="2" t="s">
        <v>84</v>
      </c>
      <c r="B136" s="3" t="s">
        <v>84</v>
      </c>
      <c r="C136" s="3" t="s">
        <v>413</v>
      </c>
      <c r="D136" s="3" t="s">
        <v>410</v>
      </c>
      <c r="E136" s="4">
        <v>30</v>
      </c>
      <c r="F136" s="5">
        <v>5568</v>
      </c>
      <c r="G136" s="11">
        <f t="shared" si="19"/>
        <v>668.16</v>
      </c>
      <c r="H136" s="10">
        <f t="shared" si="20"/>
        <v>1002.24</v>
      </c>
      <c r="I136" s="10">
        <f t="shared" si="21"/>
        <v>7238.4</v>
      </c>
      <c r="J136" s="10">
        <f t="shared" si="22"/>
        <v>7962.2400000000007</v>
      </c>
      <c r="K136" s="6"/>
      <c r="L136" s="3" t="s">
        <v>157</v>
      </c>
      <c r="M136" s="6" t="s">
        <v>411</v>
      </c>
      <c r="N136" s="7" t="s">
        <v>163</v>
      </c>
      <c r="O136" s="7" t="s">
        <v>148</v>
      </c>
    </row>
    <row r="137" spans="1:15" ht="150" x14ac:dyDescent="0.2">
      <c r="A137" s="2" t="s">
        <v>84</v>
      </c>
      <c r="B137" s="3" t="s">
        <v>84</v>
      </c>
      <c r="C137" s="3" t="s">
        <v>413</v>
      </c>
      <c r="D137" s="3" t="s">
        <v>389</v>
      </c>
      <c r="E137" s="4">
        <v>30</v>
      </c>
      <c r="F137" s="5">
        <v>5568</v>
      </c>
      <c r="G137" s="11">
        <f t="shared" si="19"/>
        <v>668.16</v>
      </c>
      <c r="H137" s="10">
        <f t="shared" si="20"/>
        <v>1002.24</v>
      </c>
      <c r="I137" s="10">
        <f t="shared" si="21"/>
        <v>7238.4</v>
      </c>
      <c r="J137" s="10">
        <f t="shared" si="22"/>
        <v>7962.2400000000007</v>
      </c>
      <c r="K137" s="6"/>
      <c r="L137" s="3" t="s">
        <v>157</v>
      </c>
      <c r="M137" s="6" t="s">
        <v>416</v>
      </c>
      <c r="N137" s="7" t="s">
        <v>163</v>
      </c>
      <c r="O137" s="7" t="s">
        <v>148</v>
      </c>
    </row>
    <row r="138" spans="1:15" ht="90" x14ac:dyDescent="0.2">
      <c r="A138" s="2" t="s">
        <v>84</v>
      </c>
      <c r="B138" s="3" t="s">
        <v>84</v>
      </c>
      <c r="C138" s="3" t="s">
        <v>195</v>
      </c>
      <c r="D138" s="3" t="s">
        <v>407</v>
      </c>
      <c r="E138" s="4">
        <v>30</v>
      </c>
      <c r="F138" s="5">
        <v>5568</v>
      </c>
      <c r="G138" s="11">
        <f t="shared" si="19"/>
        <v>668.16</v>
      </c>
      <c r="H138" s="10">
        <f t="shared" si="20"/>
        <v>1002.24</v>
      </c>
      <c r="I138" s="10">
        <f t="shared" si="21"/>
        <v>7238.4</v>
      </c>
      <c r="J138" s="10">
        <f t="shared" si="22"/>
        <v>7962.2400000000007</v>
      </c>
      <c r="K138" s="6"/>
      <c r="L138" s="3" t="s">
        <v>157</v>
      </c>
      <c r="M138" s="6" t="s">
        <v>417</v>
      </c>
      <c r="N138" s="7" t="s">
        <v>163</v>
      </c>
      <c r="O138" s="7" t="s">
        <v>148</v>
      </c>
    </row>
    <row r="139" spans="1:15" ht="90" x14ac:dyDescent="0.2">
      <c r="A139" s="2" t="s">
        <v>58</v>
      </c>
      <c r="B139" s="3" t="s">
        <v>58</v>
      </c>
      <c r="C139" s="3" t="s">
        <v>272</v>
      </c>
      <c r="D139" s="3" t="s">
        <v>179</v>
      </c>
      <c r="E139" s="4">
        <v>1</v>
      </c>
      <c r="F139" s="5">
        <v>30.9</v>
      </c>
      <c r="G139" s="9">
        <f t="shared" ref="G139:G153" si="23">F139*0.18</f>
        <v>5.5619999999999994</v>
      </c>
      <c r="H139" s="10">
        <f t="shared" ref="H139:H153" si="24">F139*0.31</f>
        <v>9.5789999999999988</v>
      </c>
      <c r="I139" s="10">
        <f t="shared" ref="I139:I153" si="25">F139+(F139*0.18)+(F139*0.31)</f>
        <v>46.040999999999997</v>
      </c>
      <c r="J139" s="10">
        <f t="shared" si="22"/>
        <v>50.645099999999999</v>
      </c>
      <c r="K139" s="6"/>
      <c r="L139" s="3" t="s">
        <v>59</v>
      </c>
      <c r="M139" s="6" t="s">
        <v>316</v>
      </c>
      <c r="N139" s="7" t="s">
        <v>318</v>
      </c>
      <c r="O139" s="7" t="s">
        <v>155</v>
      </c>
    </row>
    <row r="140" spans="1:15" ht="90" x14ac:dyDescent="0.2">
      <c r="A140" s="2" t="s">
        <v>58</v>
      </c>
      <c r="B140" s="3" t="s">
        <v>58</v>
      </c>
      <c r="C140" s="3" t="s">
        <v>273</v>
      </c>
      <c r="D140" s="3" t="s">
        <v>179</v>
      </c>
      <c r="E140" s="4">
        <v>1</v>
      </c>
      <c r="F140" s="5">
        <v>45.27</v>
      </c>
      <c r="G140" s="9">
        <f t="shared" si="23"/>
        <v>8.1486000000000001</v>
      </c>
      <c r="H140" s="10">
        <f t="shared" si="24"/>
        <v>14.033700000000001</v>
      </c>
      <c r="I140" s="10">
        <f t="shared" si="25"/>
        <v>67.452300000000008</v>
      </c>
      <c r="J140" s="10">
        <f t="shared" si="22"/>
        <v>74.197530000000015</v>
      </c>
      <c r="K140" s="6"/>
      <c r="L140" s="3" t="s">
        <v>59</v>
      </c>
      <c r="M140" s="6" t="s">
        <v>316</v>
      </c>
      <c r="N140" s="7" t="s">
        <v>317</v>
      </c>
      <c r="O140" s="7" t="s">
        <v>155</v>
      </c>
    </row>
    <row r="141" spans="1:15" ht="165" x14ac:dyDescent="0.2">
      <c r="A141" s="2" t="s">
        <v>60</v>
      </c>
      <c r="B141" s="3" t="s">
        <v>60</v>
      </c>
      <c r="C141" s="3" t="s">
        <v>535</v>
      </c>
      <c r="D141" s="3" t="s">
        <v>206</v>
      </c>
      <c r="E141" s="4">
        <v>10</v>
      </c>
      <c r="F141" s="5">
        <v>23.63</v>
      </c>
      <c r="G141" s="9">
        <f t="shared" si="23"/>
        <v>4.2534000000000001</v>
      </c>
      <c r="H141" s="10">
        <f t="shared" si="24"/>
        <v>7.3252999999999995</v>
      </c>
      <c r="I141" s="10">
        <f t="shared" si="25"/>
        <v>35.2087</v>
      </c>
      <c r="J141" s="10">
        <f t="shared" si="22"/>
        <v>38.729570000000002</v>
      </c>
      <c r="K141" s="6"/>
      <c r="L141" s="3" t="s">
        <v>80</v>
      </c>
      <c r="M141" s="6" t="s">
        <v>536</v>
      </c>
      <c r="N141" s="7" t="s">
        <v>537</v>
      </c>
      <c r="O141" s="7" t="s">
        <v>166</v>
      </c>
    </row>
    <row r="142" spans="1:15" ht="165" x14ac:dyDescent="0.2">
      <c r="A142" s="2" t="s">
        <v>60</v>
      </c>
      <c r="B142" s="3" t="s">
        <v>60</v>
      </c>
      <c r="C142" s="3" t="s">
        <v>194</v>
      </c>
      <c r="D142" s="3" t="s">
        <v>206</v>
      </c>
      <c r="E142" s="4">
        <v>10</v>
      </c>
      <c r="F142" s="5">
        <v>23.63</v>
      </c>
      <c r="G142" s="9">
        <f t="shared" si="23"/>
        <v>4.2534000000000001</v>
      </c>
      <c r="H142" s="10">
        <f t="shared" si="24"/>
        <v>7.3252999999999995</v>
      </c>
      <c r="I142" s="10">
        <f t="shared" si="25"/>
        <v>35.2087</v>
      </c>
      <c r="J142" s="10">
        <f t="shared" si="22"/>
        <v>38.729570000000002</v>
      </c>
      <c r="K142" s="6"/>
      <c r="L142" s="3" t="s">
        <v>80</v>
      </c>
      <c r="M142" s="6" t="s">
        <v>536</v>
      </c>
      <c r="N142" s="7" t="s">
        <v>538</v>
      </c>
      <c r="O142" s="7" t="s">
        <v>166</v>
      </c>
    </row>
    <row r="143" spans="1:15" ht="105" x14ac:dyDescent="0.2">
      <c r="A143" s="2" t="s">
        <v>35</v>
      </c>
      <c r="B143" s="3" t="s">
        <v>331</v>
      </c>
      <c r="C143" s="3" t="s">
        <v>332</v>
      </c>
      <c r="D143" s="3" t="s">
        <v>142</v>
      </c>
      <c r="E143" s="4">
        <v>1</v>
      </c>
      <c r="F143" s="5">
        <v>9.1999999999999993</v>
      </c>
      <c r="G143" s="9">
        <f t="shared" si="23"/>
        <v>1.6559999999999999</v>
      </c>
      <c r="H143" s="10">
        <f t="shared" si="24"/>
        <v>2.8519999999999999</v>
      </c>
      <c r="I143" s="10">
        <f t="shared" si="25"/>
        <v>13.708</v>
      </c>
      <c r="J143" s="10">
        <f t="shared" si="22"/>
        <v>15.078800000000001</v>
      </c>
      <c r="K143" s="6"/>
      <c r="L143" s="3" t="s">
        <v>186</v>
      </c>
      <c r="M143" s="6" t="s">
        <v>333</v>
      </c>
      <c r="N143" s="7" t="s">
        <v>191</v>
      </c>
      <c r="O143" s="7" t="s">
        <v>126</v>
      </c>
    </row>
    <row r="144" spans="1:15" ht="90" x14ac:dyDescent="0.2">
      <c r="A144" s="2" t="s">
        <v>35</v>
      </c>
      <c r="B144" s="3" t="s">
        <v>331</v>
      </c>
      <c r="C144" s="3" t="s">
        <v>338</v>
      </c>
      <c r="D144" s="3" t="s">
        <v>142</v>
      </c>
      <c r="E144" s="4">
        <v>1</v>
      </c>
      <c r="F144" s="5">
        <v>9.1999999999999993</v>
      </c>
      <c r="G144" s="9">
        <f t="shared" si="23"/>
        <v>1.6559999999999999</v>
      </c>
      <c r="H144" s="10">
        <f t="shared" si="24"/>
        <v>2.8519999999999999</v>
      </c>
      <c r="I144" s="10">
        <f t="shared" si="25"/>
        <v>13.708</v>
      </c>
      <c r="J144" s="10">
        <f t="shared" si="22"/>
        <v>15.078800000000001</v>
      </c>
      <c r="K144" s="6"/>
      <c r="L144" s="3" t="s">
        <v>186</v>
      </c>
      <c r="M144" s="6" t="s">
        <v>333</v>
      </c>
      <c r="N144" s="7" t="s">
        <v>339</v>
      </c>
      <c r="O144" s="7" t="s">
        <v>126</v>
      </c>
    </row>
    <row r="145" spans="1:15" ht="105" x14ac:dyDescent="0.2">
      <c r="A145" s="2" t="s">
        <v>35</v>
      </c>
      <c r="B145" s="3" t="s">
        <v>331</v>
      </c>
      <c r="C145" s="3" t="s">
        <v>337</v>
      </c>
      <c r="D145" s="3" t="s">
        <v>142</v>
      </c>
      <c r="E145" s="4">
        <v>1</v>
      </c>
      <c r="F145" s="5">
        <v>18.399999999999999</v>
      </c>
      <c r="G145" s="9">
        <f t="shared" si="23"/>
        <v>3.3119999999999998</v>
      </c>
      <c r="H145" s="10">
        <f t="shared" si="24"/>
        <v>5.7039999999999997</v>
      </c>
      <c r="I145" s="10">
        <f t="shared" si="25"/>
        <v>27.416</v>
      </c>
      <c r="J145" s="10">
        <f t="shared" si="22"/>
        <v>30.157600000000002</v>
      </c>
      <c r="K145" s="6"/>
      <c r="L145" s="3" t="s">
        <v>186</v>
      </c>
      <c r="M145" s="6" t="s">
        <v>333</v>
      </c>
      <c r="N145" s="7" t="s">
        <v>187</v>
      </c>
      <c r="O145" s="7" t="s">
        <v>126</v>
      </c>
    </row>
    <row r="146" spans="1:15" ht="90" x14ac:dyDescent="0.2">
      <c r="A146" s="2" t="s">
        <v>35</v>
      </c>
      <c r="B146" s="3" t="s">
        <v>331</v>
      </c>
      <c r="C146" s="3" t="s">
        <v>340</v>
      </c>
      <c r="D146" s="3" t="s">
        <v>142</v>
      </c>
      <c r="E146" s="4">
        <v>1</v>
      </c>
      <c r="F146" s="5">
        <v>18.399999999999999</v>
      </c>
      <c r="G146" s="9">
        <f t="shared" si="23"/>
        <v>3.3119999999999998</v>
      </c>
      <c r="H146" s="10">
        <f t="shared" si="24"/>
        <v>5.7039999999999997</v>
      </c>
      <c r="I146" s="10">
        <f t="shared" si="25"/>
        <v>27.416</v>
      </c>
      <c r="J146" s="10">
        <f t="shared" si="22"/>
        <v>30.157600000000002</v>
      </c>
      <c r="K146" s="6"/>
      <c r="L146" s="3" t="s">
        <v>186</v>
      </c>
      <c r="M146" s="6" t="s">
        <v>333</v>
      </c>
      <c r="N146" s="7" t="s">
        <v>341</v>
      </c>
      <c r="O146" s="7" t="s">
        <v>126</v>
      </c>
    </row>
    <row r="147" spans="1:15" ht="105" x14ac:dyDescent="0.2">
      <c r="A147" s="2" t="s">
        <v>35</v>
      </c>
      <c r="B147" s="3" t="s">
        <v>331</v>
      </c>
      <c r="C147" s="3" t="s">
        <v>335</v>
      </c>
      <c r="D147" s="3" t="s">
        <v>142</v>
      </c>
      <c r="E147" s="4">
        <v>1</v>
      </c>
      <c r="F147" s="5">
        <v>23</v>
      </c>
      <c r="G147" s="9">
        <f t="shared" si="23"/>
        <v>4.1399999999999997</v>
      </c>
      <c r="H147" s="10">
        <f t="shared" si="24"/>
        <v>7.13</v>
      </c>
      <c r="I147" s="10">
        <f t="shared" si="25"/>
        <v>34.270000000000003</v>
      </c>
      <c r="J147" s="10">
        <f t="shared" si="22"/>
        <v>37.69700000000001</v>
      </c>
      <c r="K147" s="6"/>
      <c r="L147" s="3" t="s">
        <v>186</v>
      </c>
      <c r="M147" s="6" t="s">
        <v>333</v>
      </c>
      <c r="N147" s="7" t="s">
        <v>189</v>
      </c>
      <c r="O147" s="7" t="s">
        <v>126</v>
      </c>
    </row>
    <row r="148" spans="1:15" ht="90" x14ac:dyDescent="0.2">
      <c r="A148" s="2" t="s">
        <v>35</v>
      </c>
      <c r="B148" s="3" t="s">
        <v>331</v>
      </c>
      <c r="C148" s="3" t="s">
        <v>344</v>
      </c>
      <c r="D148" s="3" t="s">
        <v>142</v>
      </c>
      <c r="E148" s="4">
        <v>1</v>
      </c>
      <c r="F148" s="5">
        <v>23</v>
      </c>
      <c r="G148" s="9">
        <f t="shared" si="23"/>
        <v>4.1399999999999997</v>
      </c>
      <c r="H148" s="10">
        <f t="shared" si="24"/>
        <v>7.13</v>
      </c>
      <c r="I148" s="10">
        <f t="shared" si="25"/>
        <v>34.270000000000003</v>
      </c>
      <c r="J148" s="10">
        <f t="shared" si="22"/>
        <v>37.69700000000001</v>
      </c>
      <c r="K148" s="6"/>
      <c r="L148" s="3" t="s">
        <v>186</v>
      </c>
      <c r="M148" s="6" t="s">
        <v>333</v>
      </c>
      <c r="N148" s="7" t="s">
        <v>345</v>
      </c>
      <c r="O148" s="7" t="s">
        <v>126</v>
      </c>
    </row>
    <row r="149" spans="1:15" ht="105" x14ac:dyDescent="0.2">
      <c r="A149" s="2" t="s">
        <v>35</v>
      </c>
      <c r="B149" s="3" t="s">
        <v>331</v>
      </c>
      <c r="C149" s="3" t="s">
        <v>334</v>
      </c>
      <c r="D149" s="3" t="s">
        <v>142</v>
      </c>
      <c r="E149" s="4">
        <v>1</v>
      </c>
      <c r="F149" s="5">
        <v>36.799999999999997</v>
      </c>
      <c r="G149" s="9">
        <f t="shared" si="23"/>
        <v>6.6239999999999997</v>
      </c>
      <c r="H149" s="10">
        <f t="shared" si="24"/>
        <v>11.407999999999999</v>
      </c>
      <c r="I149" s="10">
        <f t="shared" si="25"/>
        <v>54.832000000000001</v>
      </c>
      <c r="J149" s="10">
        <f t="shared" si="22"/>
        <v>60.315200000000004</v>
      </c>
      <c r="K149" s="6"/>
      <c r="L149" s="3" t="s">
        <v>186</v>
      </c>
      <c r="M149" s="6" t="s">
        <v>333</v>
      </c>
      <c r="N149" s="7" t="s">
        <v>190</v>
      </c>
      <c r="O149" s="7" t="s">
        <v>126</v>
      </c>
    </row>
    <row r="150" spans="1:15" ht="90" x14ac:dyDescent="0.2">
      <c r="A150" s="2" t="s">
        <v>35</v>
      </c>
      <c r="B150" s="3" t="s">
        <v>331</v>
      </c>
      <c r="C150" s="3" t="s">
        <v>342</v>
      </c>
      <c r="D150" s="3" t="s">
        <v>142</v>
      </c>
      <c r="E150" s="4">
        <v>1</v>
      </c>
      <c r="F150" s="5">
        <v>36.799999999999997</v>
      </c>
      <c r="G150" s="9">
        <f t="shared" si="23"/>
        <v>6.6239999999999997</v>
      </c>
      <c r="H150" s="10">
        <f t="shared" si="24"/>
        <v>11.407999999999999</v>
      </c>
      <c r="I150" s="10">
        <f t="shared" si="25"/>
        <v>54.832000000000001</v>
      </c>
      <c r="J150" s="10">
        <f t="shared" si="22"/>
        <v>60.315200000000004</v>
      </c>
      <c r="K150" s="6"/>
      <c r="L150" s="3" t="s">
        <v>186</v>
      </c>
      <c r="M150" s="6" t="s">
        <v>333</v>
      </c>
      <c r="N150" s="7" t="s">
        <v>343</v>
      </c>
      <c r="O150" s="7" t="s">
        <v>126</v>
      </c>
    </row>
    <row r="151" spans="1:15" ht="105" x14ac:dyDescent="0.2">
      <c r="A151" s="2" t="s">
        <v>35</v>
      </c>
      <c r="B151" s="3" t="s">
        <v>331</v>
      </c>
      <c r="C151" s="3" t="s">
        <v>336</v>
      </c>
      <c r="D151" s="3" t="s">
        <v>142</v>
      </c>
      <c r="E151" s="4">
        <v>1</v>
      </c>
      <c r="F151" s="5">
        <v>46</v>
      </c>
      <c r="G151" s="9">
        <f t="shared" si="23"/>
        <v>8.2799999999999994</v>
      </c>
      <c r="H151" s="10">
        <f t="shared" si="24"/>
        <v>14.26</v>
      </c>
      <c r="I151" s="10">
        <f t="shared" si="25"/>
        <v>68.540000000000006</v>
      </c>
      <c r="J151" s="10">
        <f t="shared" si="22"/>
        <v>75.39400000000002</v>
      </c>
      <c r="K151" s="6"/>
      <c r="L151" s="3" t="s">
        <v>186</v>
      </c>
      <c r="M151" s="6" t="s">
        <v>333</v>
      </c>
      <c r="N151" s="7" t="s">
        <v>188</v>
      </c>
      <c r="O151" s="7" t="s">
        <v>126</v>
      </c>
    </row>
    <row r="152" spans="1:15" ht="90" x14ac:dyDescent="0.2">
      <c r="A152" s="2" t="s">
        <v>35</v>
      </c>
      <c r="B152" s="3" t="s">
        <v>331</v>
      </c>
      <c r="C152" s="3" t="s">
        <v>346</v>
      </c>
      <c r="D152" s="3" t="s">
        <v>142</v>
      </c>
      <c r="E152" s="4">
        <v>1</v>
      </c>
      <c r="F152" s="5">
        <v>46</v>
      </c>
      <c r="G152" s="9">
        <f t="shared" si="23"/>
        <v>8.2799999999999994</v>
      </c>
      <c r="H152" s="10">
        <f t="shared" si="24"/>
        <v>14.26</v>
      </c>
      <c r="I152" s="10">
        <f t="shared" si="25"/>
        <v>68.540000000000006</v>
      </c>
      <c r="J152" s="10">
        <f t="shared" si="22"/>
        <v>75.39400000000002</v>
      </c>
      <c r="K152" s="6"/>
      <c r="L152" s="3" t="s">
        <v>186</v>
      </c>
      <c r="M152" s="6" t="s">
        <v>333</v>
      </c>
      <c r="N152" s="7" t="s">
        <v>347</v>
      </c>
      <c r="O152" s="7" t="s">
        <v>126</v>
      </c>
    </row>
    <row r="153" spans="1:15" ht="150" x14ac:dyDescent="0.2">
      <c r="A153" s="2" t="s">
        <v>62</v>
      </c>
      <c r="B153" s="3" t="s">
        <v>63</v>
      </c>
      <c r="C153" s="3" t="s">
        <v>380</v>
      </c>
      <c r="D153" s="3" t="s">
        <v>269</v>
      </c>
      <c r="E153" s="4">
        <v>1</v>
      </c>
      <c r="F153" s="5">
        <v>43.98</v>
      </c>
      <c r="G153" s="9">
        <f t="shared" si="23"/>
        <v>7.9163999999999994</v>
      </c>
      <c r="H153" s="10">
        <f t="shared" si="24"/>
        <v>13.633799999999999</v>
      </c>
      <c r="I153" s="10">
        <f t="shared" si="25"/>
        <v>65.530199999999994</v>
      </c>
      <c r="J153" s="10">
        <f t="shared" si="22"/>
        <v>72.083219999999997</v>
      </c>
      <c r="K153" s="6"/>
      <c r="L153" s="3" t="s">
        <v>64</v>
      </c>
      <c r="M153" s="6" t="s">
        <v>374</v>
      </c>
      <c r="N153" s="7" t="s">
        <v>381</v>
      </c>
      <c r="O153" s="7" t="s">
        <v>137</v>
      </c>
    </row>
    <row r="154" spans="1:15" ht="150" x14ac:dyDescent="0.2">
      <c r="A154" s="2" t="s">
        <v>62</v>
      </c>
      <c r="B154" s="3" t="s">
        <v>63</v>
      </c>
      <c r="C154" s="3" t="s">
        <v>376</v>
      </c>
      <c r="D154" s="3" t="s">
        <v>269</v>
      </c>
      <c r="E154" s="4">
        <v>1</v>
      </c>
      <c r="F154" s="5">
        <v>52.06</v>
      </c>
      <c r="G154" s="11">
        <f>F154*0.15</f>
        <v>7.8090000000000002</v>
      </c>
      <c r="H154" s="10">
        <f>F154*0.25</f>
        <v>13.015000000000001</v>
      </c>
      <c r="I154" s="10">
        <f>F154+(F154*0.15)+(F154*0.25)</f>
        <v>72.884</v>
      </c>
      <c r="J154" s="10">
        <f t="shared" si="22"/>
        <v>80.17240000000001</v>
      </c>
      <c r="K154" s="6"/>
      <c r="L154" s="3" t="s">
        <v>64</v>
      </c>
      <c r="M154" s="6" t="s">
        <v>374</v>
      </c>
      <c r="N154" s="7" t="s">
        <v>377</v>
      </c>
      <c r="O154" s="7" t="s">
        <v>137</v>
      </c>
    </row>
    <row r="155" spans="1:15" ht="225" x14ac:dyDescent="0.2">
      <c r="A155" s="2" t="s">
        <v>62</v>
      </c>
      <c r="B155" s="3" t="s">
        <v>63</v>
      </c>
      <c r="C155" s="3" t="s">
        <v>379</v>
      </c>
      <c r="D155" s="3" t="s">
        <v>269</v>
      </c>
      <c r="E155" s="4">
        <v>1</v>
      </c>
      <c r="F155" s="5">
        <v>59.4</v>
      </c>
      <c r="G155" s="11">
        <f>F155*0.15</f>
        <v>8.91</v>
      </c>
      <c r="H155" s="10">
        <f>F155*0.25</f>
        <v>14.85</v>
      </c>
      <c r="I155" s="10">
        <f>F155+(F155*0.15)+(F155*0.25)</f>
        <v>83.16</v>
      </c>
      <c r="J155" s="10">
        <f t="shared" si="22"/>
        <v>91.475999999999999</v>
      </c>
      <c r="K155" s="6"/>
      <c r="L155" s="3" t="s">
        <v>64</v>
      </c>
      <c r="M155" s="6" t="s">
        <v>374</v>
      </c>
      <c r="N155" s="7" t="s">
        <v>68</v>
      </c>
      <c r="O155" s="7" t="s">
        <v>137</v>
      </c>
    </row>
    <row r="156" spans="1:15" ht="135" x14ac:dyDescent="0.2">
      <c r="A156" s="2" t="s">
        <v>62</v>
      </c>
      <c r="B156" s="3" t="s">
        <v>63</v>
      </c>
      <c r="C156" s="3" t="s">
        <v>289</v>
      </c>
      <c r="D156" s="3" t="s">
        <v>269</v>
      </c>
      <c r="E156" s="4">
        <v>1</v>
      </c>
      <c r="F156" s="5">
        <v>97.36</v>
      </c>
      <c r="G156" s="11">
        <f>F156*0.15</f>
        <v>14.603999999999999</v>
      </c>
      <c r="H156" s="10">
        <f>F156*0.25</f>
        <v>24.34</v>
      </c>
      <c r="I156" s="10">
        <f>F156+(F156*0.15)+(F156*0.25)</f>
        <v>136.304</v>
      </c>
      <c r="J156" s="10">
        <f t="shared" si="22"/>
        <v>149.93440000000001</v>
      </c>
      <c r="K156" s="6"/>
      <c r="L156" s="3" t="s">
        <v>64</v>
      </c>
      <c r="M156" s="6" t="s">
        <v>374</v>
      </c>
      <c r="N156" s="7" t="s">
        <v>65</v>
      </c>
      <c r="O156" s="7" t="s">
        <v>137</v>
      </c>
    </row>
    <row r="157" spans="1:15" ht="225" x14ac:dyDescent="0.2">
      <c r="A157" s="2" t="s">
        <v>62</v>
      </c>
      <c r="B157" s="3" t="s">
        <v>63</v>
      </c>
      <c r="C157" s="3" t="s">
        <v>373</v>
      </c>
      <c r="D157" s="3" t="s">
        <v>269</v>
      </c>
      <c r="E157" s="4">
        <v>1</v>
      </c>
      <c r="F157" s="5">
        <v>118.81</v>
      </c>
      <c r="G157" s="11">
        <f>F157*0.15</f>
        <v>17.8215</v>
      </c>
      <c r="H157" s="10">
        <f>F157*0.25</f>
        <v>29.702500000000001</v>
      </c>
      <c r="I157" s="10">
        <f>F157+(F157*0.15)+(F157*0.25)</f>
        <v>166.334</v>
      </c>
      <c r="J157" s="10">
        <f t="shared" si="22"/>
        <v>182.96740000000003</v>
      </c>
      <c r="K157" s="6"/>
      <c r="L157" s="3" t="s">
        <v>64</v>
      </c>
      <c r="M157" s="6" t="s">
        <v>374</v>
      </c>
      <c r="N157" s="7" t="s">
        <v>70</v>
      </c>
      <c r="O157" s="7" t="s">
        <v>137</v>
      </c>
    </row>
    <row r="158" spans="1:15" ht="165" x14ac:dyDescent="0.2">
      <c r="A158" s="2" t="s">
        <v>62</v>
      </c>
      <c r="B158" s="3" t="s">
        <v>63</v>
      </c>
      <c r="C158" s="3" t="s">
        <v>378</v>
      </c>
      <c r="D158" s="3" t="s">
        <v>269</v>
      </c>
      <c r="E158" s="4">
        <v>50</v>
      </c>
      <c r="F158" s="5">
        <v>2419.06</v>
      </c>
      <c r="G158" s="11">
        <f t="shared" ref="G158:G190" si="26">F158*0.12</f>
        <v>290.28719999999998</v>
      </c>
      <c r="H158" s="10">
        <f t="shared" ref="H158:H190" si="27">F158*0.18</f>
        <v>435.43079999999998</v>
      </c>
      <c r="I158" s="10">
        <f t="shared" ref="I158:I190" si="28">F158+(F158*0.12)+(F158*0.18)</f>
        <v>3144.7780000000002</v>
      </c>
      <c r="J158" s="10">
        <f t="shared" si="22"/>
        <v>3459.2558000000004</v>
      </c>
      <c r="K158" s="6"/>
      <c r="L158" s="3" t="s">
        <v>64</v>
      </c>
      <c r="M158" s="6" t="s">
        <v>374</v>
      </c>
      <c r="N158" s="7" t="s">
        <v>67</v>
      </c>
      <c r="O158" s="7" t="s">
        <v>137</v>
      </c>
    </row>
    <row r="159" spans="1:15" ht="165" x14ac:dyDescent="0.2">
      <c r="A159" s="2" t="s">
        <v>62</v>
      </c>
      <c r="B159" s="3" t="s">
        <v>63</v>
      </c>
      <c r="C159" s="3" t="s">
        <v>375</v>
      </c>
      <c r="D159" s="3" t="s">
        <v>269</v>
      </c>
      <c r="E159" s="4">
        <v>50</v>
      </c>
      <c r="F159" s="5">
        <v>2823.36</v>
      </c>
      <c r="G159" s="11">
        <f t="shared" si="26"/>
        <v>338.8032</v>
      </c>
      <c r="H159" s="10">
        <f t="shared" si="27"/>
        <v>508.20479999999998</v>
      </c>
      <c r="I159" s="10">
        <f t="shared" si="28"/>
        <v>3670.3679999999999</v>
      </c>
      <c r="J159" s="10">
        <f t="shared" si="22"/>
        <v>4037.4048000000003</v>
      </c>
      <c r="K159" s="6"/>
      <c r="L159" s="3" t="s">
        <v>64</v>
      </c>
      <c r="M159" s="6" t="s">
        <v>374</v>
      </c>
      <c r="N159" s="7" t="s">
        <v>69</v>
      </c>
      <c r="O159" s="7" t="s">
        <v>137</v>
      </c>
    </row>
    <row r="160" spans="1:15" ht="150" x14ac:dyDescent="0.2">
      <c r="A160" s="2" t="s">
        <v>62</v>
      </c>
      <c r="B160" s="3" t="s">
        <v>63</v>
      </c>
      <c r="C160" s="3" t="s">
        <v>382</v>
      </c>
      <c r="D160" s="3" t="s">
        <v>269</v>
      </c>
      <c r="E160" s="4">
        <v>50</v>
      </c>
      <c r="F160" s="5">
        <v>3346.8</v>
      </c>
      <c r="G160" s="11">
        <f t="shared" si="26"/>
        <v>401.61599999999999</v>
      </c>
      <c r="H160" s="10">
        <f t="shared" si="27"/>
        <v>602.42399999999998</v>
      </c>
      <c r="I160" s="10">
        <f t="shared" si="28"/>
        <v>4350.84</v>
      </c>
      <c r="J160" s="10">
        <f t="shared" si="22"/>
        <v>4785.9240000000009</v>
      </c>
      <c r="K160" s="6"/>
      <c r="L160" s="3" t="s">
        <v>64</v>
      </c>
      <c r="M160" s="6" t="s">
        <v>374</v>
      </c>
      <c r="N160" s="7" t="s">
        <v>66</v>
      </c>
      <c r="O160" s="7" t="s">
        <v>137</v>
      </c>
    </row>
    <row r="161" spans="1:15" ht="165" x14ac:dyDescent="0.2">
      <c r="A161" s="2" t="s">
        <v>71</v>
      </c>
      <c r="B161" s="3" t="s">
        <v>88</v>
      </c>
      <c r="C161" s="3" t="s">
        <v>370</v>
      </c>
      <c r="D161" s="3" t="s">
        <v>349</v>
      </c>
      <c r="E161" s="4">
        <v>2</v>
      </c>
      <c r="F161" s="5">
        <v>912.6</v>
      </c>
      <c r="G161" s="11">
        <f t="shared" si="26"/>
        <v>109.512</v>
      </c>
      <c r="H161" s="10">
        <f t="shared" si="27"/>
        <v>164.268</v>
      </c>
      <c r="I161" s="10">
        <f t="shared" si="28"/>
        <v>1186.3800000000001</v>
      </c>
      <c r="J161" s="10">
        <f t="shared" si="22"/>
        <v>1305.0180000000003</v>
      </c>
      <c r="K161" s="6"/>
      <c r="L161" s="3" t="s">
        <v>89</v>
      </c>
      <c r="M161" s="6" t="s">
        <v>350</v>
      </c>
      <c r="N161" s="7" t="s">
        <v>95</v>
      </c>
      <c r="O161" s="7" t="s">
        <v>143</v>
      </c>
    </row>
    <row r="162" spans="1:15" ht="150" x14ac:dyDescent="0.2">
      <c r="A162" s="2" t="s">
        <v>71</v>
      </c>
      <c r="B162" s="3" t="s">
        <v>88</v>
      </c>
      <c r="C162" s="3" t="s">
        <v>359</v>
      </c>
      <c r="D162" s="3" t="s">
        <v>349</v>
      </c>
      <c r="E162" s="4">
        <v>10</v>
      </c>
      <c r="F162" s="5">
        <v>1284.82</v>
      </c>
      <c r="G162" s="11">
        <f t="shared" si="26"/>
        <v>154.17839999999998</v>
      </c>
      <c r="H162" s="10">
        <f t="shared" si="27"/>
        <v>231.26759999999999</v>
      </c>
      <c r="I162" s="10">
        <f t="shared" si="28"/>
        <v>1670.2659999999998</v>
      </c>
      <c r="J162" s="10">
        <f t="shared" si="22"/>
        <v>1837.2926</v>
      </c>
      <c r="K162" s="6"/>
      <c r="L162" s="3" t="s">
        <v>89</v>
      </c>
      <c r="M162" s="6" t="s">
        <v>350</v>
      </c>
      <c r="N162" s="7" t="s">
        <v>107</v>
      </c>
      <c r="O162" s="7" t="s">
        <v>143</v>
      </c>
    </row>
    <row r="163" spans="1:15" ht="180" x14ac:dyDescent="0.2">
      <c r="A163" s="2" t="s">
        <v>71</v>
      </c>
      <c r="B163" s="3" t="s">
        <v>88</v>
      </c>
      <c r="C163" s="3" t="s">
        <v>363</v>
      </c>
      <c r="D163" s="3" t="s">
        <v>349</v>
      </c>
      <c r="E163" s="4">
        <v>10</v>
      </c>
      <c r="F163" s="5">
        <v>1284.82</v>
      </c>
      <c r="G163" s="11">
        <f t="shared" si="26"/>
        <v>154.17839999999998</v>
      </c>
      <c r="H163" s="10">
        <f t="shared" si="27"/>
        <v>231.26759999999999</v>
      </c>
      <c r="I163" s="10">
        <f t="shared" si="28"/>
        <v>1670.2659999999998</v>
      </c>
      <c r="J163" s="10">
        <f t="shared" si="22"/>
        <v>1837.2926</v>
      </c>
      <c r="K163" s="6"/>
      <c r="L163" s="3" t="s">
        <v>89</v>
      </c>
      <c r="M163" s="6" t="s">
        <v>350</v>
      </c>
      <c r="N163" s="7" t="s">
        <v>90</v>
      </c>
      <c r="O163" s="7" t="s">
        <v>143</v>
      </c>
    </row>
    <row r="164" spans="1:15" ht="150" x14ac:dyDescent="0.2">
      <c r="A164" s="2" t="s">
        <v>71</v>
      </c>
      <c r="B164" s="3" t="s">
        <v>88</v>
      </c>
      <c r="C164" s="3" t="s">
        <v>372</v>
      </c>
      <c r="D164" s="3" t="s">
        <v>349</v>
      </c>
      <c r="E164" s="4">
        <v>10</v>
      </c>
      <c r="F164" s="5">
        <v>1284.82</v>
      </c>
      <c r="G164" s="11">
        <f t="shared" si="26"/>
        <v>154.17839999999998</v>
      </c>
      <c r="H164" s="10">
        <f t="shared" si="27"/>
        <v>231.26759999999999</v>
      </c>
      <c r="I164" s="10">
        <f t="shared" si="28"/>
        <v>1670.2659999999998</v>
      </c>
      <c r="J164" s="10">
        <f t="shared" ref="J164:J190" si="29">I164*1.1</f>
        <v>1837.2926</v>
      </c>
      <c r="K164" s="6"/>
      <c r="L164" s="3" t="s">
        <v>89</v>
      </c>
      <c r="M164" s="6" t="s">
        <v>350</v>
      </c>
      <c r="N164" s="7" t="s">
        <v>176</v>
      </c>
      <c r="O164" s="7" t="s">
        <v>143</v>
      </c>
    </row>
    <row r="165" spans="1:15" ht="150" x14ac:dyDescent="0.2">
      <c r="A165" s="2" t="s">
        <v>71</v>
      </c>
      <c r="B165" s="3" t="s">
        <v>88</v>
      </c>
      <c r="C165" s="3" t="s">
        <v>348</v>
      </c>
      <c r="D165" s="3" t="s">
        <v>349</v>
      </c>
      <c r="E165" s="4">
        <v>10</v>
      </c>
      <c r="F165" s="5">
        <v>1846.25</v>
      </c>
      <c r="G165" s="11">
        <f t="shared" si="26"/>
        <v>221.54999999999998</v>
      </c>
      <c r="H165" s="10">
        <f t="shared" si="27"/>
        <v>332.32499999999999</v>
      </c>
      <c r="I165" s="10">
        <f t="shared" si="28"/>
        <v>2400.125</v>
      </c>
      <c r="J165" s="10">
        <f t="shared" si="29"/>
        <v>2640.1375000000003</v>
      </c>
      <c r="K165" s="6"/>
      <c r="L165" s="3" t="s">
        <v>89</v>
      </c>
      <c r="M165" s="6" t="s">
        <v>350</v>
      </c>
      <c r="N165" s="7" t="s">
        <v>175</v>
      </c>
      <c r="O165" s="7" t="s">
        <v>143</v>
      </c>
    </row>
    <row r="166" spans="1:15" ht="180" x14ac:dyDescent="0.2">
      <c r="A166" s="2" t="s">
        <v>71</v>
      </c>
      <c r="B166" s="3" t="s">
        <v>88</v>
      </c>
      <c r="C166" s="3" t="s">
        <v>351</v>
      </c>
      <c r="D166" s="3" t="s">
        <v>349</v>
      </c>
      <c r="E166" s="4">
        <v>10</v>
      </c>
      <c r="F166" s="5">
        <v>1917.14</v>
      </c>
      <c r="G166" s="11">
        <f t="shared" si="26"/>
        <v>230.05680000000001</v>
      </c>
      <c r="H166" s="10">
        <f t="shared" si="27"/>
        <v>345.08519999999999</v>
      </c>
      <c r="I166" s="10">
        <f t="shared" si="28"/>
        <v>2492.2820000000002</v>
      </c>
      <c r="J166" s="10">
        <f t="shared" si="29"/>
        <v>2741.5102000000002</v>
      </c>
      <c r="K166" s="6"/>
      <c r="L166" s="3" t="s">
        <v>89</v>
      </c>
      <c r="M166" s="6" t="s">
        <v>350</v>
      </c>
      <c r="N166" s="7" t="s">
        <v>91</v>
      </c>
      <c r="O166" s="7" t="s">
        <v>143</v>
      </c>
    </row>
    <row r="167" spans="1:15" ht="150" x14ac:dyDescent="0.2">
      <c r="A167" s="2" t="s">
        <v>71</v>
      </c>
      <c r="B167" s="3" t="s">
        <v>88</v>
      </c>
      <c r="C167" s="3" t="s">
        <v>364</v>
      </c>
      <c r="D167" s="3" t="s">
        <v>349</v>
      </c>
      <c r="E167" s="4">
        <v>10</v>
      </c>
      <c r="F167" s="5">
        <v>1920.1</v>
      </c>
      <c r="G167" s="11">
        <f t="shared" si="26"/>
        <v>230.41199999999998</v>
      </c>
      <c r="H167" s="10">
        <f t="shared" si="27"/>
        <v>345.61799999999999</v>
      </c>
      <c r="I167" s="10">
        <f t="shared" si="28"/>
        <v>2496.1299999999997</v>
      </c>
      <c r="J167" s="10">
        <f t="shared" si="29"/>
        <v>2745.7429999999999</v>
      </c>
      <c r="K167" s="6"/>
      <c r="L167" s="3" t="s">
        <v>89</v>
      </c>
      <c r="M167" s="6" t="s">
        <v>350</v>
      </c>
      <c r="N167" s="7" t="s">
        <v>108</v>
      </c>
      <c r="O167" s="7" t="s">
        <v>143</v>
      </c>
    </row>
    <row r="168" spans="1:15" ht="150" x14ac:dyDescent="0.2">
      <c r="A168" s="2" t="s">
        <v>71</v>
      </c>
      <c r="B168" s="3" t="s">
        <v>88</v>
      </c>
      <c r="C168" s="3" t="s">
        <v>365</v>
      </c>
      <c r="D168" s="3" t="s">
        <v>349</v>
      </c>
      <c r="E168" s="4">
        <v>10</v>
      </c>
      <c r="F168" s="5">
        <v>1932.38</v>
      </c>
      <c r="G168" s="11">
        <f t="shared" si="26"/>
        <v>231.88560000000001</v>
      </c>
      <c r="H168" s="10">
        <f t="shared" si="27"/>
        <v>347.82839999999999</v>
      </c>
      <c r="I168" s="10">
        <f t="shared" si="28"/>
        <v>2512.0940000000001</v>
      </c>
      <c r="J168" s="10">
        <f t="shared" si="29"/>
        <v>2763.3034000000002</v>
      </c>
      <c r="K168" s="6"/>
      <c r="L168" s="3" t="s">
        <v>89</v>
      </c>
      <c r="M168" s="6" t="s">
        <v>350</v>
      </c>
      <c r="N168" s="7" t="s">
        <v>178</v>
      </c>
      <c r="O168" s="7" t="s">
        <v>143</v>
      </c>
    </row>
    <row r="169" spans="1:15" ht="150" x14ac:dyDescent="0.2">
      <c r="A169" s="2" t="s">
        <v>71</v>
      </c>
      <c r="B169" s="3" t="s">
        <v>88</v>
      </c>
      <c r="C169" s="3" t="s">
        <v>366</v>
      </c>
      <c r="D169" s="3" t="s">
        <v>349</v>
      </c>
      <c r="E169" s="4">
        <v>10</v>
      </c>
      <c r="F169" s="5">
        <v>1932.38</v>
      </c>
      <c r="G169" s="11">
        <f t="shared" si="26"/>
        <v>231.88560000000001</v>
      </c>
      <c r="H169" s="10">
        <f t="shared" si="27"/>
        <v>347.82839999999999</v>
      </c>
      <c r="I169" s="10">
        <f t="shared" si="28"/>
        <v>2512.0940000000001</v>
      </c>
      <c r="J169" s="10">
        <f t="shared" si="29"/>
        <v>2763.3034000000002</v>
      </c>
      <c r="K169" s="6"/>
      <c r="L169" s="3" t="s">
        <v>89</v>
      </c>
      <c r="M169" s="6" t="s">
        <v>350</v>
      </c>
      <c r="N169" s="7" t="s">
        <v>109</v>
      </c>
      <c r="O169" s="7" t="s">
        <v>143</v>
      </c>
    </row>
    <row r="170" spans="1:15" ht="180" x14ac:dyDescent="0.2">
      <c r="A170" s="2" t="s">
        <v>71</v>
      </c>
      <c r="B170" s="3" t="s">
        <v>88</v>
      </c>
      <c r="C170" s="3" t="s">
        <v>367</v>
      </c>
      <c r="D170" s="3" t="s">
        <v>349</v>
      </c>
      <c r="E170" s="4">
        <v>10</v>
      </c>
      <c r="F170" s="5">
        <v>1932.38</v>
      </c>
      <c r="G170" s="11">
        <f t="shared" si="26"/>
        <v>231.88560000000001</v>
      </c>
      <c r="H170" s="10">
        <f t="shared" si="27"/>
        <v>347.82839999999999</v>
      </c>
      <c r="I170" s="10">
        <f t="shared" si="28"/>
        <v>2512.0940000000001</v>
      </c>
      <c r="J170" s="10">
        <f t="shared" si="29"/>
        <v>2763.3034000000002</v>
      </c>
      <c r="K170" s="6"/>
      <c r="L170" s="3" t="s">
        <v>89</v>
      </c>
      <c r="M170" s="6" t="s">
        <v>350</v>
      </c>
      <c r="N170" s="7" t="s">
        <v>92</v>
      </c>
      <c r="O170" s="7" t="s">
        <v>143</v>
      </c>
    </row>
    <row r="171" spans="1:15" ht="180" x14ac:dyDescent="0.2">
      <c r="A171" s="2" t="s">
        <v>71</v>
      </c>
      <c r="B171" s="3" t="s">
        <v>88</v>
      </c>
      <c r="C171" s="3" t="s">
        <v>368</v>
      </c>
      <c r="D171" s="3" t="s">
        <v>349</v>
      </c>
      <c r="E171" s="4">
        <v>10</v>
      </c>
      <c r="F171" s="5">
        <v>2410</v>
      </c>
      <c r="G171" s="11">
        <f t="shared" si="26"/>
        <v>289.2</v>
      </c>
      <c r="H171" s="10">
        <f t="shared" si="27"/>
        <v>433.8</v>
      </c>
      <c r="I171" s="10">
        <f t="shared" si="28"/>
        <v>3133</v>
      </c>
      <c r="J171" s="10">
        <f t="shared" si="29"/>
        <v>3446.3</v>
      </c>
      <c r="K171" s="6"/>
      <c r="L171" s="3" t="s">
        <v>89</v>
      </c>
      <c r="M171" s="6" t="s">
        <v>350</v>
      </c>
      <c r="N171" s="7" t="s">
        <v>114</v>
      </c>
      <c r="O171" s="7" t="s">
        <v>143</v>
      </c>
    </row>
    <row r="172" spans="1:15" ht="150" x14ac:dyDescent="0.2">
      <c r="A172" s="2" t="s">
        <v>71</v>
      </c>
      <c r="B172" s="3" t="s">
        <v>88</v>
      </c>
      <c r="C172" s="3" t="s">
        <v>356</v>
      </c>
      <c r="D172" s="3" t="s">
        <v>349</v>
      </c>
      <c r="E172" s="4">
        <v>10</v>
      </c>
      <c r="F172" s="5">
        <v>2437.64</v>
      </c>
      <c r="G172" s="11">
        <f t="shared" si="26"/>
        <v>292.51679999999999</v>
      </c>
      <c r="H172" s="10">
        <f t="shared" si="27"/>
        <v>438.77519999999998</v>
      </c>
      <c r="I172" s="10">
        <f t="shared" si="28"/>
        <v>3168.9319999999998</v>
      </c>
      <c r="J172" s="10">
        <f t="shared" si="29"/>
        <v>3485.8252000000002</v>
      </c>
      <c r="K172" s="6"/>
      <c r="L172" s="3" t="s">
        <v>89</v>
      </c>
      <c r="M172" s="6" t="s">
        <v>350</v>
      </c>
      <c r="N172" s="7" t="s">
        <v>110</v>
      </c>
      <c r="O172" s="7" t="s">
        <v>143</v>
      </c>
    </row>
    <row r="173" spans="1:15" ht="180" x14ac:dyDescent="0.2">
      <c r="A173" s="2" t="s">
        <v>71</v>
      </c>
      <c r="B173" s="3" t="s">
        <v>88</v>
      </c>
      <c r="C173" s="3" t="s">
        <v>357</v>
      </c>
      <c r="D173" s="3" t="s">
        <v>349</v>
      </c>
      <c r="E173" s="4">
        <v>10</v>
      </c>
      <c r="F173" s="5">
        <v>2437.64</v>
      </c>
      <c r="G173" s="11">
        <f t="shared" si="26"/>
        <v>292.51679999999999</v>
      </c>
      <c r="H173" s="10">
        <f t="shared" si="27"/>
        <v>438.77519999999998</v>
      </c>
      <c r="I173" s="10">
        <f t="shared" si="28"/>
        <v>3168.9319999999998</v>
      </c>
      <c r="J173" s="10">
        <f t="shared" si="29"/>
        <v>3485.8252000000002</v>
      </c>
      <c r="K173" s="6"/>
      <c r="L173" s="3" t="s">
        <v>89</v>
      </c>
      <c r="M173" s="6" t="s">
        <v>350</v>
      </c>
      <c r="N173" s="7" t="s">
        <v>93</v>
      </c>
      <c r="O173" s="7" t="s">
        <v>143</v>
      </c>
    </row>
    <row r="174" spans="1:15" ht="150" x14ac:dyDescent="0.2">
      <c r="A174" s="2" t="s">
        <v>71</v>
      </c>
      <c r="B174" s="3" t="s">
        <v>88</v>
      </c>
      <c r="C174" s="3" t="s">
        <v>358</v>
      </c>
      <c r="D174" s="3" t="s">
        <v>349</v>
      </c>
      <c r="E174" s="4">
        <v>10</v>
      </c>
      <c r="F174" s="5">
        <v>2437.64</v>
      </c>
      <c r="G174" s="11">
        <f t="shared" si="26"/>
        <v>292.51679999999999</v>
      </c>
      <c r="H174" s="10">
        <f t="shared" si="27"/>
        <v>438.77519999999998</v>
      </c>
      <c r="I174" s="10">
        <f t="shared" si="28"/>
        <v>3168.9319999999998</v>
      </c>
      <c r="J174" s="10">
        <f t="shared" si="29"/>
        <v>3485.8252000000002</v>
      </c>
      <c r="K174" s="6"/>
      <c r="L174" s="3" t="s">
        <v>89</v>
      </c>
      <c r="M174" s="6" t="s">
        <v>350</v>
      </c>
      <c r="N174" s="7" t="s">
        <v>172</v>
      </c>
      <c r="O174" s="7" t="s">
        <v>143</v>
      </c>
    </row>
    <row r="175" spans="1:15" ht="150" x14ac:dyDescent="0.2">
      <c r="A175" s="2" t="s">
        <v>71</v>
      </c>
      <c r="B175" s="3" t="s">
        <v>88</v>
      </c>
      <c r="C175" s="3" t="s">
        <v>352</v>
      </c>
      <c r="D175" s="3" t="s">
        <v>349</v>
      </c>
      <c r="E175" s="4">
        <v>10</v>
      </c>
      <c r="F175" s="5">
        <v>2564.2399999999998</v>
      </c>
      <c r="G175" s="11">
        <f t="shared" si="26"/>
        <v>307.70879999999994</v>
      </c>
      <c r="H175" s="10">
        <f t="shared" si="27"/>
        <v>461.56319999999994</v>
      </c>
      <c r="I175" s="10">
        <f t="shared" si="28"/>
        <v>3333.5119999999997</v>
      </c>
      <c r="J175" s="10">
        <f t="shared" si="29"/>
        <v>3666.8631999999998</v>
      </c>
      <c r="K175" s="6"/>
      <c r="L175" s="3" t="s">
        <v>89</v>
      </c>
      <c r="M175" s="6" t="s">
        <v>350</v>
      </c>
      <c r="N175" s="7" t="s">
        <v>177</v>
      </c>
      <c r="O175" s="7" t="s">
        <v>143</v>
      </c>
    </row>
    <row r="176" spans="1:15" ht="150" x14ac:dyDescent="0.2">
      <c r="A176" s="2" t="s">
        <v>71</v>
      </c>
      <c r="B176" s="3" t="s">
        <v>88</v>
      </c>
      <c r="C176" s="3" t="s">
        <v>369</v>
      </c>
      <c r="D176" s="3" t="s">
        <v>349</v>
      </c>
      <c r="E176" s="4">
        <v>10</v>
      </c>
      <c r="F176" s="5">
        <v>2564.2399999999998</v>
      </c>
      <c r="G176" s="11">
        <f t="shared" si="26"/>
        <v>307.70879999999994</v>
      </c>
      <c r="H176" s="10">
        <f t="shared" si="27"/>
        <v>461.56319999999994</v>
      </c>
      <c r="I176" s="10">
        <f t="shared" si="28"/>
        <v>3333.5119999999997</v>
      </c>
      <c r="J176" s="10">
        <f t="shared" si="29"/>
        <v>3666.8631999999998</v>
      </c>
      <c r="K176" s="6"/>
      <c r="L176" s="3" t="s">
        <v>89</v>
      </c>
      <c r="M176" s="6" t="s">
        <v>350</v>
      </c>
      <c r="N176" s="7" t="s">
        <v>113</v>
      </c>
      <c r="O176" s="7" t="s">
        <v>143</v>
      </c>
    </row>
    <row r="177" spans="1:15" ht="180" x14ac:dyDescent="0.2">
      <c r="A177" s="2" t="s">
        <v>71</v>
      </c>
      <c r="B177" s="3" t="s">
        <v>88</v>
      </c>
      <c r="C177" s="3" t="s">
        <v>361</v>
      </c>
      <c r="D177" s="3" t="s">
        <v>349</v>
      </c>
      <c r="E177" s="4">
        <v>10</v>
      </c>
      <c r="F177" s="5">
        <v>3380</v>
      </c>
      <c r="G177" s="11">
        <f t="shared" si="26"/>
        <v>405.59999999999997</v>
      </c>
      <c r="H177" s="10">
        <f t="shared" si="27"/>
        <v>608.4</v>
      </c>
      <c r="I177" s="10">
        <f t="shared" si="28"/>
        <v>4394</v>
      </c>
      <c r="J177" s="10">
        <f t="shared" si="29"/>
        <v>4833.4000000000005</v>
      </c>
      <c r="K177" s="6"/>
      <c r="L177" s="3" t="s">
        <v>89</v>
      </c>
      <c r="M177" s="6" t="s">
        <v>350</v>
      </c>
      <c r="N177" s="7" t="s">
        <v>116</v>
      </c>
      <c r="O177" s="7" t="s">
        <v>143</v>
      </c>
    </row>
    <row r="178" spans="1:15" ht="150" x14ac:dyDescent="0.2">
      <c r="A178" s="2" t="s">
        <v>71</v>
      </c>
      <c r="B178" s="3" t="s">
        <v>88</v>
      </c>
      <c r="C178" s="3" t="s">
        <v>360</v>
      </c>
      <c r="D178" s="3" t="s">
        <v>349</v>
      </c>
      <c r="E178" s="4">
        <v>10</v>
      </c>
      <c r="F178" s="5">
        <v>3596.32</v>
      </c>
      <c r="G178" s="11">
        <f t="shared" si="26"/>
        <v>431.55840000000001</v>
      </c>
      <c r="H178" s="10">
        <f t="shared" si="27"/>
        <v>647.33759999999995</v>
      </c>
      <c r="I178" s="10">
        <f t="shared" si="28"/>
        <v>4675.2160000000003</v>
      </c>
      <c r="J178" s="10">
        <f t="shared" si="29"/>
        <v>5142.7376000000004</v>
      </c>
      <c r="K178" s="6"/>
      <c r="L178" s="3" t="s">
        <v>89</v>
      </c>
      <c r="M178" s="6" t="s">
        <v>350</v>
      </c>
      <c r="N178" s="7" t="s">
        <v>115</v>
      </c>
      <c r="O178" s="7" t="s">
        <v>143</v>
      </c>
    </row>
    <row r="179" spans="1:15" ht="150" x14ac:dyDescent="0.2">
      <c r="A179" s="2" t="s">
        <v>71</v>
      </c>
      <c r="B179" s="3" t="s">
        <v>88</v>
      </c>
      <c r="C179" s="3" t="s">
        <v>362</v>
      </c>
      <c r="D179" s="3" t="s">
        <v>349</v>
      </c>
      <c r="E179" s="4">
        <v>10</v>
      </c>
      <c r="F179" s="5">
        <v>3596.32</v>
      </c>
      <c r="G179" s="11">
        <f t="shared" si="26"/>
        <v>431.55840000000001</v>
      </c>
      <c r="H179" s="10">
        <f t="shared" si="27"/>
        <v>647.33759999999995</v>
      </c>
      <c r="I179" s="10">
        <f t="shared" si="28"/>
        <v>4675.2160000000003</v>
      </c>
      <c r="J179" s="10">
        <f t="shared" si="29"/>
        <v>5142.7376000000004</v>
      </c>
      <c r="K179" s="6"/>
      <c r="L179" s="3" t="s">
        <v>89</v>
      </c>
      <c r="M179" s="6" t="s">
        <v>350</v>
      </c>
      <c r="N179" s="7" t="s">
        <v>173</v>
      </c>
      <c r="O179" s="7" t="s">
        <v>143</v>
      </c>
    </row>
    <row r="180" spans="1:15" ht="180" x14ac:dyDescent="0.2">
      <c r="A180" s="2" t="s">
        <v>71</v>
      </c>
      <c r="B180" s="3" t="s">
        <v>88</v>
      </c>
      <c r="C180" s="3" t="s">
        <v>353</v>
      </c>
      <c r="D180" s="3" t="s">
        <v>349</v>
      </c>
      <c r="E180" s="4">
        <v>10</v>
      </c>
      <c r="F180" s="5">
        <v>3840.35</v>
      </c>
      <c r="G180" s="11">
        <f t="shared" si="26"/>
        <v>460.84199999999998</v>
      </c>
      <c r="H180" s="10">
        <f t="shared" si="27"/>
        <v>691.26299999999992</v>
      </c>
      <c r="I180" s="10">
        <f t="shared" si="28"/>
        <v>4992.4549999999999</v>
      </c>
      <c r="J180" s="10">
        <f t="shared" si="29"/>
        <v>5491.7004999999999</v>
      </c>
      <c r="K180" s="6"/>
      <c r="L180" s="3" t="s">
        <v>89</v>
      </c>
      <c r="M180" s="6" t="s">
        <v>350</v>
      </c>
      <c r="N180" s="7" t="s">
        <v>94</v>
      </c>
      <c r="O180" s="7" t="s">
        <v>143</v>
      </c>
    </row>
    <row r="181" spans="1:15" ht="150" x14ac:dyDescent="0.2">
      <c r="A181" s="2" t="s">
        <v>71</v>
      </c>
      <c r="B181" s="3" t="s">
        <v>88</v>
      </c>
      <c r="C181" s="3" t="s">
        <v>354</v>
      </c>
      <c r="D181" s="3" t="s">
        <v>349</v>
      </c>
      <c r="E181" s="4">
        <v>10</v>
      </c>
      <c r="F181" s="5">
        <v>3840.35</v>
      </c>
      <c r="G181" s="11">
        <f t="shared" si="26"/>
        <v>460.84199999999998</v>
      </c>
      <c r="H181" s="10">
        <f t="shared" si="27"/>
        <v>691.26299999999992</v>
      </c>
      <c r="I181" s="10">
        <f t="shared" si="28"/>
        <v>4992.4549999999999</v>
      </c>
      <c r="J181" s="10">
        <f t="shared" si="29"/>
        <v>5491.7004999999999</v>
      </c>
      <c r="K181" s="6"/>
      <c r="L181" s="3" t="s">
        <v>89</v>
      </c>
      <c r="M181" s="6" t="s">
        <v>350</v>
      </c>
      <c r="N181" s="7" t="s">
        <v>174</v>
      </c>
      <c r="O181" s="7" t="s">
        <v>143</v>
      </c>
    </row>
    <row r="182" spans="1:15" ht="150" x14ac:dyDescent="0.2">
      <c r="A182" s="2" t="s">
        <v>71</v>
      </c>
      <c r="B182" s="3" t="s">
        <v>88</v>
      </c>
      <c r="C182" s="3" t="s">
        <v>355</v>
      </c>
      <c r="D182" s="3" t="s">
        <v>349</v>
      </c>
      <c r="E182" s="4">
        <v>10</v>
      </c>
      <c r="F182" s="5">
        <v>3840.35</v>
      </c>
      <c r="G182" s="11">
        <f t="shared" si="26"/>
        <v>460.84199999999998</v>
      </c>
      <c r="H182" s="10">
        <f t="shared" si="27"/>
        <v>691.26299999999992</v>
      </c>
      <c r="I182" s="10">
        <f t="shared" si="28"/>
        <v>4992.4549999999999</v>
      </c>
      <c r="J182" s="10">
        <f t="shared" si="29"/>
        <v>5491.7004999999999</v>
      </c>
      <c r="K182" s="6"/>
      <c r="L182" s="3" t="s">
        <v>89</v>
      </c>
      <c r="M182" s="6" t="s">
        <v>350</v>
      </c>
      <c r="N182" s="7" t="s">
        <v>111</v>
      </c>
      <c r="O182" s="7" t="s">
        <v>143</v>
      </c>
    </row>
    <row r="183" spans="1:15" ht="135" x14ac:dyDescent="0.2">
      <c r="A183" s="2" t="s">
        <v>71</v>
      </c>
      <c r="B183" s="3" t="s">
        <v>88</v>
      </c>
      <c r="C183" s="3" t="s">
        <v>371</v>
      </c>
      <c r="D183" s="3" t="s">
        <v>349</v>
      </c>
      <c r="E183" s="4">
        <v>10</v>
      </c>
      <c r="F183" s="5">
        <v>4563</v>
      </c>
      <c r="G183" s="11">
        <f t="shared" si="26"/>
        <v>547.55999999999995</v>
      </c>
      <c r="H183" s="10">
        <f t="shared" si="27"/>
        <v>821.33999999999992</v>
      </c>
      <c r="I183" s="10">
        <f t="shared" si="28"/>
        <v>5931.9</v>
      </c>
      <c r="J183" s="10">
        <f t="shared" si="29"/>
        <v>6525.09</v>
      </c>
      <c r="K183" s="6"/>
      <c r="L183" s="3" t="s">
        <v>89</v>
      </c>
      <c r="M183" s="6" t="s">
        <v>350</v>
      </c>
      <c r="N183" s="7" t="s">
        <v>171</v>
      </c>
      <c r="O183" s="7" t="s">
        <v>143</v>
      </c>
    </row>
    <row r="184" spans="1:15" ht="195" x14ac:dyDescent="0.2">
      <c r="A184" s="2" t="s">
        <v>72</v>
      </c>
      <c r="B184" s="3" t="s">
        <v>73</v>
      </c>
      <c r="C184" s="3" t="s">
        <v>455</v>
      </c>
      <c r="D184" s="3" t="s">
        <v>349</v>
      </c>
      <c r="E184" s="4">
        <v>3</v>
      </c>
      <c r="F184" s="5">
        <v>3500</v>
      </c>
      <c r="G184" s="11">
        <f t="shared" si="26"/>
        <v>420</v>
      </c>
      <c r="H184" s="10">
        <f t="shared" si="27"/>
        <v>630</v>
      </c>
      <c r="I184" s="10">
        <f t="shared" si="28"/>
        <v>4550</v>
      </c>
      <c r="J184" s="10">
        <f t="shared" si="29"/>
        <v>5005</v>
      </c>
      <c r="K184" s="6"/>
      <c r="L184" s="3" t="s">
        <v>74</v>
      </c>
      <c r="M184" s="6" t="s">
        <v>453</v>
      </c>
      <c r="N184" s="7" t="s">
        <v>98</v>
      </c>
      <c r="O184" s="7" t="s">
        <v>154</v>
      </c>
    </row>
    <row r="185" spans="1:15" ht="165" x14ac:dyDescent="0.2">
      <c r="A185" s="2" t="s">
        <v>72</v>
      </c>
      <c r="B185" s="3" t="s">
        <v>73</v>
      </c>
      <c r="C185" s="3" t="s">
        <v>457</v>
      </c>
      <c r="D185" s="3" t="s">
        <v>349</v>
      </c>
      <c r="E185" s="4">
        <v>6</v>
      </c>
      <c r="F185" s="5">
        <v>6887</v>
      </c>
      <c r="G185" s="11">
        <f t="shared" si="26"/>
        <v>826.43999999999994</v>
      </c>
      <c r="H185" s="10">
        <f t="shared" si="27"/>
        <v>1239.6599999999999</v>
      </c>
      <c r="I185" s="10">
        <f t="shared" si="28"/>
        <v>8953.0999999999985</v>
      </c>
      <c r="J185" s="10">
        <f t="shared" si="29"/>
        <v>9848.41</v>
      </c>
      <c r="K185" s="6"/>
      <c r="L185" s="3" t="s">
        <v>74</v>
      </c>
      <c r="M185" s="6" t="s">
        <v>453</v>
      </c>
      <c r="N185" s="7" t="s">
        <v>112</v>
      </c>
      <c r="O185" s="7" t="s">
        <v>154</v>
      </c>
    </row>
    <row r="186" spans="1:15" ht="195" x14ac:dyDescent="0.2">
      <c r="A186" s="2" t="s">
        <v>72</v>
      </c>
      <c r="B186" s="3" t="s">
        <v>73</v>
      </c>
      <c r="C186" s="3" t="s">
        <v>458</v>
      </c>
      <c r="D186" s="3" t="s">
        <v>349</v>
      </c>
      <c r="E186" s="4">
        <v>6</v>
      </c>
      <c r="F186" s="5">
        <v>6887</v>
      </c>
      <c r="G186" s="11">
        <f t="shared" si="26"/>
        <v>826.43999999999994</v>
      </c>
      <c r="H186" s="10">
        <f t="shared" si="27"/>
        <v>1239.6599999999999</v>
      </c>
      <c r="I186" s="10">
        <f t="shared" si="28"/>
        <v>8953.0999999999985</v>
      </c>
      <c r="J186" s="10">
        <f t="shared" si="29"/>
        <v>9848.41</v>
      </c>
      <c r="K186" s="6"/>
      <c r="L186" s="3" t="s">
        <v>74</v>
      </c>
      <c r="M186" s="6" t="s">
        <v>453</v>
      </c>
      <c r="N186" s="7" t="s">
        <v>99</v>
      </c>
      <c r="O186" s="7" t="s">
        <v>154</v>
      </c>
    </row>
    <row r="187" spans="1:15" ht="195" x14ac:dyDescent="0.2">
      <c r="A187" s="2" t="s">
        <v>72</v>
      </c>
      <c r="B187" s="3" t="s">
        <v>73</v>
      </c>
      <c r="C187" s="3" t="s">
        <v>452</v>
      </c>
      <c r="D187" s="3" t="s">
        <v>349</v>
      </c>
      <c r="E187" s="4">
        <v>3</v>
      </c>
      <c r="F187" s="5">
        <v>6900</v>
      </c>
      <c r="G187" s="11">
        <f t="shared" si="26"/>
        <v>828</v>
      </c>
      <c r="H187" s="10">
        <f t="shared" si="27"/>
        <v>1242</v>
      </c>
      <c r="I187" s="10">
        <f t="shared" si="28"/>
        <v>8970</v>
      </c>
      <c r="J187" s="10">
        <f t="shared" si="29"/>
        <v>9867</v>
      </c>
      <c r="K187" s="6"/>
      <c r="L187" s="3" t="s">
        <v>74</v>
      </c>
      <c r="M187" s="6" t="s">
        <v>453</v>
      </c>
      <c r="N187" s="7" t="s">
        <v>100</v>
      </c>
      <c r="O187" s="7" t="s">
        <v>154</v>
      </c>
    </row>
    <row r="188" spans="1:15" ht="195" x14ac:dyDescent="0.2">
      <c r="A188" s="2" t="s">
        <v>72</v>
      </c>
      <c r="B188" s="3" t="s">
        <v>73</v>
      </c>
      <c r="C188" s="3" t="s">
        <v>454</v>
      </c>
      <c r="D188" s="3" t="s">
        <v>349</v>
      </c>
      <c r="E188" s="4">
        <v>3</v>
      </c>
      <c r="F188" s="5">
        <v>9200</v>
      </c>
      <c r="G188" s="11">
        <f t="shared" si="26"/>
        <v>1104</v>
      </c>
      <c r="H188" s="10">
        <f t="shared" si="27"/>
        <v>1656</v>
      </c>
      <c r="I188" s="10">
        <f t="shared" si="28"/>
        <v>11960</v>
      </c>
      <c r="J188" s="10">
        <f t="shared" si="29"/>
        <v>13156.000000000002</v>
      </c>
      <c r="K188" s="6"/>
      <c r="L188" s="3" t="s">
        <v>74</v>
      </c>
      <c r="M188" s="6" t="s">
        <v>453</v>
      </c>
      <c r="N188" s="7" t="s">
        <v>102</v>
      </c>
      <c r="O188" s="7" t="s">
        <v>154</v>
      </c>
    </row>
    <row r="189" spans="1:15" ht="195" x14ac:dyDescent="0.2">
      <c r="A189" s="2" t="s">
        <v>72</v>
      </c>
      <c r="B189" s="3" t="s">
        <v>73</v>
      </c>
      <c r="C189" s="3" t="s">
        <v>459</v>
      </c>
      <c r="D189" s="3" t="s">
        <v>349</v>
      </c>
      <c r="E189" s="4">
        <v>6</v>
      </c>
      <c r="F189" s="5">
        <v>13700</v>
      </c>
      <c r="G189" s="11">
        <f t="shared" si="26"/>
        <v>1644</v>
      </c>
      <c r="H189" s="10">
        <f t="shared" si="27"/>
        <v>2466</v>
      </c>
      <c r="I189" s="10">
        <f t="shared" si="28"/>
        <v>17810</v>
      </c>
      <c r="J189" s="10">
        <f t="shared" si="29"/>
        <v>19591</v>
      </c>
      <c r="K189" s="6"/>
      <c r="L189" s="3" t="s">
        <v>74</v>
      </c>
      <c r="M189" s="6" t="s">
        <v>453</v>
      </c>
      <c r="N189" s="7" t="s">
        <v>101</v>
      </c>
      <c r="O189" s="7" t="s">
        <v>154</v>
      </c>
    </row>
    <row r="190" spans="1:15" ht="195" x14ac:dyDescent="0.2">
      <c r="A190" s="2" t="s">
        <v>72</v>
      </c>
      <c r="B190" s="3" t="s">
        <v>73</v>
      </c>
      <c r="C190" s="3" t="s">
        <v>456</v>
      </c>
      <c r="D190" s="3" t="s">
        <v>349</v>
      </c>
      <c r="E190" s="4">
        <v>6</v>
      </c>
      <c r="F190" s="5">
        <v>17660</v>
      </c>
      <c r="G190" s="11">
        <f t="shared" si="26"/>
        <v>2119.1999999999998</v>
      </c>
      <c r="H190" s="10">
        <f t="shared" si="27"/>
        <v>3178.7999999999997</v>
      </c>
      <c r="I190" s="10">
        <f t="shared" si="28"/>
        <v>22958</v>
      </c>
      <c r="J190" s="10">
        <f t="shared" si="29"/>
        <v>25253.800000000003</v>
      </c>
      <c r="K190" s="6"/>
      <c r="L190" s="3" t="s">
        <v>74</v>
      </c>
      <c r="M190" s="6" t="s">
        <v>453</v>
      </c>
      <c r="N190" s="7" t="s">
        <v>103</v>
      </c>
      <c r="O190" s="7" t="s">
        <v>154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Foglio1</vt:lpstr>
      <vt:lpstr>Foglio1!Область_печати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2019-02-12T05:43:23Z</dcterms:created>
  <dcterms:modified xsi:type="dcterms:W3CDTF">2019-02-12T13:38:31Z</dcterms:modified>
</cp:coreProperties>
</file>