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505"/>
  </bookViews>
  <sheets>
    <sheet name="Лист1" sheetId="3" r:id="rId1"/>
  </sheets>
  <definedNames>
    <definedName name="_xlnm._FilterDatabase" localSheetId="0" hidden="1">Лист1!$A$3:$O$146</definedName>
    <definedName name="_xlnm.Print_Area" localSheetId="0">Лист1!$A$1:$O$146</definedName>
  </definedNames>
  <calcPr calcId="162913"/>
  <fileRecoveryPr autoRecover="0"/>
</workbook>
</file>

<file path=xl/calcChain.xml><?xml version="1.0" encoding="utf-8"?>
<calcChain xmlns="http://schemas.openxmlformats.org/spreadsheetml/2006/main">
  <c r="G102" i="3" l="1"/>
  <c r="H102" i="3"/>
  <c r="I102" i="3"/>
  <c r="J102" i="3"/>
  <c r="G6" i="3"/>
  <c r="H6" i="3"/>
  <c r="I6" i="3"/>
  <c r="J6" i="3"/>
  <c r="G47" i="3"/>
  <c r="H47" i="3"/>
  <c r="I47" i="3"/>
  <c r="J47" i="3"/>
  <c r="G92" i="3"/>
  <c r="H92" i="3"/>
  <c r="I92" i="3"/>
  <c r="J92" i="3"/>
  <c r="G16" i="3"/>
  <c r="H16" i="3"/>
  <c r="I16" i="3"/>
  <c r="J16" i="3"/>
  <c r="G135" i="3"/>
  <c r="H135" i="3"/>
  <c r="I135" i="3"/>
  <c r="J135" i="3"/>
  <c r="G26" i="3"/>
  <c r="H26" i="3"/>
  <c r="I26" i="3"/>
  <c r="J26" i="3"/>
  <c r="G73" i="3"/>
  <c r="H73" i="3"/>
  <c r="I73" i="3"/>
  <c r="J73" i="3"/>
  <c r="G27" i="3"/>
  <c r="H27" i="3"/>
  <c r="I27" i="3"/>
  <c r="J27" i="3"/>
  <c r="G71" i="3"/>
  <c r="H71" i="3"/>
  <c r="I71" i="3"/>
  <c r="J71" i="3"/>
  <c r="G55" i="3"/>
  <c r="H55" i="3"/>
  <c r="I55" i="3"/>
  <c r="J55" i="3"/>
  <c r="G17" i="3"/>
  <c r="H17" i="3"/>
  <c r="I17" i="3"/>
  <c r="J17" i="3"/>
  <c r="G44" i="3"/>
  <c r="H44" i="3"/>
  <c r="I44" i="3"/>
  <c r="J44" i="3"/>
  <c r="G103" i="3"/>
  <c r="H103" i="3"/>
  <c r="I103" i="3"/>
  <c r="J103" i="3"/>
  <c r="G104" i="3"/>
  <c r="H104" i="3"/>
  <c r="I104" i="3"/>
  <c r="J104" i="3"/>
  <c r="G48" i="3"/>
  <c r="H48" i="3"/>
  <c r="I48" i="3"/>
  <c r="J48" i="3"/>
  <c r="G136" i="3"/>
  <c r="H136" i="3"/>
  <c r="I136" i="3"/>
  <c r="J136" i="3"/>
  <c r="G105" i="3"/>
  <c r="H105" i="3"/>
  <c r="I105" i="3"/>
  <c r="J105" i="3"/>
  <c r="G49" i="3"/>
  <c r="H49" i="3"/>
  <c r="I49" i="3"/>
  <c r="J49" i="3"/>
  <c r="G106" i="3"/>
  <c r="H106" i="3"/>
  <c r="I106" i="3"/>
  <c r="J106" i="3"/>
  <c r="G137" i="3"/>
  <c r="H137" i="3"/>
  <c r="I137" i="3"/>
  <c r="J137" i="3"/>
  <c r="G29" i="3"/>
  <c r="H29" i="3"/>
  <c r="I29" i="3"/>
  <c r="J29" i="3"/>
  <c r="G30" i="3"/>
  <c r="H30" i="3"/>
  <c r="I30" i="3"/>
  <c r="J30" i="3"/>
  <c r="G130" i="3"/>
  <c r="H130" i="3"/>
  <c r="I130" i="3"/>
  <c r="J130" i="3"/>
  <c r="G89" i="3"/>
  <c r="H89" i="3"/>
  <c r="I89" i="3"/>
  <c r="J89" i="3"/>
  <c r="G31" i="3"/>
  <c r="H31" i="3"/>
  <c r="I31" i="3"/>
  <c r="J31" i="3"/>
  <c r="G32" i="3"/>
  <c r="H32" i="3"/>
  <c r="I32" i="3"/>
  <c r="J32" i="3"/>
  <c r="G131" i="3"/>
  <c r="H131" i="3"/>
  <c r="I131" i="3"/>
  <c r="J131" i="3"/>
  <c r="G126" i="3"/>
  <c r="H126" i="3"/>
  <c r="I126" i="3"/>
  <c r="J126" i="3"/>
  <c r="G127" i="3"/>
  <c r="H127" i="3"/>
  <c r="I127" i="3"/>
  <c r="J127" i="3"/>
  <c r="G107" i="3"/>
  <c r="H107" i="3"/>
  <c r="I107" i="3"/>
  <c r="J107" i="3"/>
  <c r="G51" i="3"/>
  <c r="H51" i="3"/>
  <c r="I51" i="3"/>
  <c r="J51" i="3"/>
  <c r="G65" i="3"/>
  <c r="H65" i="3"/>
  <c r="I65" i="3"/>
  <c r="J65" i="3"/>
  <c r="G74" i="3"/>
  <c r="H74" i="3"/>
  <c r="I74" i="3"/>
  <c r="J74" i="3"/>
  <c r="G108" i="3"/>
  <c r="H108" i="3"/>
  <c r="I108" i="3"/>
  <c r="J108" i="3"/>
  <c r="G109" i="3"/>
  <c r="H109" i="3"/>
  <c r="I109" i="3"/>
  <c r="J109" i="3"/>
  <c r="G22" i="3"/>
  <c r="H22" i="3"/>
  <c r="I22" i="3"/>
  <c r="J22" i="3"/>
  <c r="G87" i="3"/>
  <c r="H87" i="3"/>
  <c r="I87" i="3"/>
  <c r="J87" i="3"/>
  <c r="G46" i="3"/>
  <c r="H46" i="3"/>
  <c r="I46" i="3"/>
  <c r="J46" i="3"/>
  <c r="G110" i="3"/>
  <c r="H110" i="3"/>
  <c r="I110" i="3"/>
  <c r="J110" i="3"/>
  <c r="G111" i="3"/>
  <c r="H111" i="3"/>
  <c r="I111" i="3"/>
  <c r="J111" i="3"/>
  <c r="G75" i="3"/>
  <c r="H75" i="3"/>
  <c r="I75" i="3"/>
  <c r="J75" i="3"/>
  <c r="G88" i="3"/>
  <c r="H88" i="3"/>
  <c r="I88" i="3"/>
  <c r="J88" i="3"/>
  <c r="G78" i="3"/>
  <c r="H78" i="3"/>
  <c r="I78" i="3"/>
  <c r="J78" i="3"/>
  <c r="G128" i="3"/>
  <c r="H128" i="3"/>
  <c r="I128" i="3"/>
  <c r="J128" i="3"/>
  <c r="G129" i="3"/>
  <c r="H129" i="3"/>
  <c r="I129" i="3"/>
  <c r="J129" i="3"/>
  <c r="G14" i="3"/>
  <c r="H14" i="3"/>
  <c r="I14" i="3"/>
  <c r="J14" i="3"/>
  <c r="G112" i="3"/>
  <c r="H112" i="3"/>
  <c r="I112" i="3"/>
  <c r="J112" i="3"/>
  <c r="G113" i="3"/>
  <c r="H113" i="3"/>
  <c r="I113" i="3"/>
  <c r="J113" i="3"/>
  <c r="G58" i="3"/>
  <c r="H58" i="3"/>
  <c r="I58" i="3"/>
  <c r="J58" i="3"/>
  <c r="G138" i="3"/>
  <c r="H138" i="3"/>
  <c r="I138" i="3"/>
  <c r="J138" i="3"/>
  <c r="G90" i="3"/>
  <c r="H90" i="3"/>
  <c r="I90" i="3"/>
  <c r="J90" i="3"/>
  <c r="G33" i="3"/>
  <c r="H33" i="3"/>
  <c r="I33" i="3"/>
  <c r="J33" i="3"/>
  <c r="G4" i="3"/>
  <c r="H4" i="3"/>
  <c r="I4" i="3"/>
  <c r="J4" i="3"/>
  <c r="G34" i="3"/>
  <c r="H34" i="3"/>
  <c r="I34" i="3"/>
  <c r="J34" i="3"/>
  <c r="G40" i="3"/>
  <c r="H40" i="3"/>
  <c r="I40" i="3"/>
  <c r="J40" i="3"/>
  <c r="G41" i="3"/>
  <c r="H41" i="3"/>
  <c r="I41" i="3"/>
  <c r="J41" i="3"/>
  <c r="G42" i="3"/>
  <c r="H42" i="3"/>
  <c r="I42" i="3"/>
  <c r="J42" i="3"/>
  <c r="G43" i="3"/>
  <c r="H43" i="3"/>
  <c r="I43" i="3"/>
  <c r="J43" i="3"/>
  <c r="G142" i="3"/>
  <c r="H142" i="3"/>
  <c r="I142" i="3"/>
  <c r="J142" i="3"/>
  <c r="G143" i="3"/>
  <c r="H143" i="3"/>
  <c r="I143" i="3"/>
  <c r="J143" i="3"/>
  <c r="G114" i="3"/>
  <c r="H114" i="3"/>
  <c r="I114" i="3"/>
  <c r="J114" i="3"/>
  <c r="G115" i="3"/>
  <c r="H115" i="3"/>
  <c r="I115" i="3"/>
  <c r="J115" i="3"/>
  <c r="G66" i="3"/>
  <c r="H66" i="3"/>
  <c r="I66" i="3"/>
  <c r="J66" i="3"/>
  <c r="G67" i="3"/>
  <c r="H67" i="3"/>
  <c r="I67" i="3"/>
  <c r="J67" i="3"/>
  <c r="G76" i="3"/>
  <c r="H76" i="3"/>
  <c r="I76" i="3"/>
  <c r="J76" i="3"/>
  <c r="G116" i="3"/>
  <c r="H116" i="3"/>
  <c r="I116" i="3"/>
  <c r="J116" i="3"/>
  <c r="G56" i="3"/>
  <c r="H56" i="3"/>
  <c r="I56" i="3"/>
  <c r="J56" i="3"/>
  <c r="G117" i="3"/>
  <c r="H117" i="3"/>
  <c r="I117" i="3"/>
  <c r="J117" i="3"/>
  <c r="G118" i="3"/>
  <c r="H118" i="3"/>
  <c r="I118" i="3"/>
  <c r="J118" i="3"/>
  <c r="G77" i="3"/>
  <c r="H77" i="3"/>
  <c r="I77" i="3"/>
  <c r="J77" i="3"/>
  <c r="G79" i="3"/>
  <c r="H79" i="3"/>
  <c r="I79" i="3"/>
  <c r="J79" i="3"/>
  <c r="G144" i="3"/>
  <c r="H144" i="3"/>
  <c r="I144" i="3"/>
  <c r="J144" i="3"/>
  <c r="G119" i="3"/>
  <c r="H119" i="3"/>
  <c r="I119" i="3"/>
  <c r="J119" i="3"/>
  <c r="G120" i="3"/>
  <c r="H120" i="3"/>
  <c r="I120" i="3"/>
  <c r="J120" i="3"/>
  <c r="G68" i="3"/>
  <c r="H68" i="3"/>
  <c r="I68" i="3"/>
  <c r="J68" i="3"/>
  <c r="G139" i="3"/>
  <c r="H139" i="3"/>
  <c r="I139" i="3"/>
  <c r="J139" i="3"/>
  <c r="G140" i="3"/>
  <c r="H140" i="3"/>
  <c r="I140" i="3"/>
  <c r="J140" i="3"/>
  <c r="G91" i="3"/>
  <c r="H91" i="3"/>
  <c r="I91" i="3"/>
  <c r="J91" i="3"/>
  <c r="G121" i="3"/>
  <c r="H121" i="3"/>
  <c r="I121" i="3"/>
  <c r="J121" i="3"/>
  <c r="G122" i="3"/>
  <c r="H122" i="3"/>
  <c r="I122" i="3"/>
  <c r="J122" i="3"/>
  <c r="G123" i="3"/>
  <c r="H123" i="3"/>
  <c r="I123" i="3"/>
  <c r="J123" i="3"/>
  <c r="G145" i="3"/>
  <c r="H145" i="3"/>
  <c r="I145" i="3"/>
  <c r="J145" i="3"/>
  <c r="G39" i="3"/>
  <c r="H39" i="3"/>
  <c r="I39" i="3"/>
  <c r="J39" i="3"/>
  <c r="G124" i="3"/>
  <c r="H124" i="3"/>
  <c r="I124" i="3"/>
  <c r="J124" i="3"/>
  <c r="G35" i="3"/>
  <c r="H35" i="3"/>
  <c r="I35" i="3"/>
  <c r="J35" i="3"/>
  <c r="G69" i="3"/>
  <c r="H69" i="3"/>
  <c r="I69" i="3"/>
  <c r="J69" i="3"/>
  <c r="G132" i="3"/>
  <c r="H132" i="3"/>
  <c r="I132" i="3"/>
  <c r="J132" i="3"/>
  <c r="G25" i="3"/>
  <c r="H25" i="3"/>
  <c r="I25" i="3"/>
  <c r="J25" i="3"/>
  <c r="G125" i="3"/>
  <c r="H125" i="3"/>
  <c r="I125" i="3"/>
  <c r="J125" i="3"/>
  <c r="G24" i="3"/>
  <c r="H24" i="3"/>
  <c r="I24" i="3"/>
  <c r="J24" i="3"/>
  <c r="G57" i="3"/>
  <c r="H57" i="3"/>
  <c r="I57" i="3"/>
  <c r="J57" i="3"/>
  <c r="G70" i="3"/>
  <c r="H70" i="3"/>
  <c r="I70" i="3"/>
  <c r="J70" i="3"/>
  <c r="G37" i="3"/>
  <c r="H37" i="3"/>
  <c r="I37" i="3"/>
  <c r="J37" i="3"/>
  <c r="G38" i="3"/>
  <c r="H38" i="3"/>
  <c r="I38" i="3"/>
  <c r="J38" i="3"/>
  <c r="G133" i="3"/>
  <c r="H133" i="3"/>
  <c r="I133" i="3"/>
  <c r="J133" i="3"/>
  <c r="G141" i="3"/>
  <c r="H141" i="3"/>
  <c r="I141" i="3"/>
  <c r="J141" i="3"/>
  <c r="G28" i="3"/>
  <c r="H28" i="3"/>
  <c r="I28" i="3"/>
  <c r="J28" i="3"/>
  <c r="G100" i="3"/>
  <c r="H100" i="3"/>
  <c r="I100" i="3"/>
  <c r="J100" i="3"/>
  <c r="G36" i="3"/>
  <c r="H36" i="3"/>
  <c r="I36" i="3"/>
  <c r="J36" i="3"/>
  <c r="G59" i="3"/>
  <c r="H59" i="3"/>
  <c r="I59" i="3"/>
  <c r="J59" i="3"/>
  <c r="G101" i="3"/>
  <c r="H101" i="3"/>
  <c r="I101" i="3"/>
  <c r="J101" i="3"/>
  <c r="G60" i="3"/>
  <c r="H60" i="3"/>
  <c r="I60" i="3"/>
  <c r="J60" i="3"/>
  <c r="G93" i="3"/>
  <c r="H93" i="3"/>
  <c r="I93" i="3"/>
  <c r="J93" i="3"/>
  <c r="G61" i="3"/>
  <c r="H61" i="3"/>
  <c r="I61" i="3"/>
  <c r="J61" i="3"/>
  <c r="G62" i="3"/>
  <c r="H62" i="3"/>
  <c r="I62" i="3"/>
  <c r="J62" i="3"/>
  <c r="G63" i="3"/>
  <c r="H63" i="3"/>
  <c r="I63" i="3"/>
  <c r="J63" i="3"/>
  <c r="G80" i="3"/>
  <c r="H80" i="3"/>
  <c r="I80" i="3"/>
  <c r="J80" i="3"/>
  <c r="G81" i="3"/>
  <c r="H81" i="3"/>
  <c r="I81" i="3"/>
  <c r="J81" i="3"/>
  <c r="G82" i="3"/>
  <c r="H82" i="3"/>
  <c r="I82" i="3"/>
  <c r="J82" i="3"/>
  <c r="G83" i="3"/>
  <c r="H83" i="3"/>
  <c r="I83" i="3"/>
  <c r="J83" i="3"/>
  <c r="G84" i="3"/>
  <c r="H84" i="3"/>
  <c r="I84" i="3"/>
  <c r="J84" i="3"/>
  <c r="G94" i="3"/>
  <c r="H94" i="3"/>
  <c r="I94" i="3"/>
  <c r="J94" i="3"/>
  <c r="I12" i="3"/>
  <c r="J12" i="3"/>
  <c r="H12" i="3"/>
  <c r="G12" i="3"/>
  <c r="G45" i="3"/>
  <c r="H45" i="3"/>
  <c r="I45" i="3"/>
  <c r="J45" i="3"/>
  <c r="G95" i="3"/>
  <c r="H95" i="3"/>
  <c r="I95" i="3"/>
  <c r="J95" i="3"/>
  <c r="G9" i="3"/>
  <c r="H9" i="3"/>
  <c r="I9" i="3"/>
  <c r="J9" i="3"/>
  <c r="G10" i="3"/>
  <c r="H10" i="3"/>
  <c r="I10" i="3"/>
  <c r="J10" i="3"/>
  <c r="G18" i="3"/>
  <c r="H18" i="3"/>
  <c r="I18" i="3"/>
  <c r="J18" i="3"/>
  <c r="G19" i="3"/>
  <c r="H19" i="3"/>
  <c r="I19" i="3"/>
  <c r="J19" i="3"/>
  <c r="G20" i="3"/>
  <c r="H20" i="3"/>
  <c r="I20" i="3"/>
  <c r="J20" i="3"/>
  <c r="G21" i="3"/>
  <c r="H21" i="3"/>
  <c r="I21" i="3"/>
  <c r="J21" i="3"/>
  <c r="G53" i="3"/>
  <c r="H53" i="3"/>
  <c r="I53" i="3"/>
  <c r="J53" i="3"/>
  <c r="G134" i="3"/>
  <c r="H134" i="3"/>
  <c r="I134" i="3"/>
  <c r="J134" i="3"/>
  <c r="G11" i="3"/>
  <c r="H11" i="3"/>
  <c r="I11" i="3"/>
  <c r="J11" i="3"/>
  <c r="G15" i="3"/>
  <c r="H15" i="3"/>
  <c r="I15" i="3"/>
  <c r="J15" i="3"/>
  <c r="G23" i="3"/>
  <c r="H23" i="3"/>
  <c r="I23" i="3"/>
  <c r="J23" i="3"/>
  <c r="G54" i="3"/>
  <c r="H54" i="3"/>
  <c r="I54" i="3"/>
  <c r="J54" i="3"/>
  <c r="G5" i="3"/>
  <c r="H5" i="3"/>
  <c r="I5" i="3"/>
  <c r="J5" i="3"/>
  <c r="I72" i="3"/>
  <c r="J72" i="3"/>
  <c r="H72" i="3"/>
  <c r="G72" i="3"/>
  <c r="G7" i="3"/>
  <c r="H7" i="3"/>
  <c r="I7" i="3"/>
  <c r="J7" i="3"/>
  <c r="G96" i="3"/>
  <c r="H96" i="3"/>
  <c r="I96" i="3"/>
  <c r="J96" i="3"/>
  <c r="G146" i="3"/>
  <c r="H146" i="3"/>
  <c r="I146" i="3"/>
  <c r="J146" i="3"/>
  <c r="G97" i="3"/>
  <c r="H97" i="3"/>
  <c r="I97" i="3"/>
  <c r="J97" i="3"/>
  <c r="G99" i="3"/>
  <c r="H99" i="3"/>
  <c r="I99" i="3"/>
  <c r="J99" i="3"/>
  <c r="G85" i="3"/>
  <c r="H85" i="3"/>
  <c r="I85" i="3"/>
  <c r="J85" i="3"/>
  <c r="G52" i="3"/>
  <c r="H52" i="3"/>
  <c r="I52" i="3"/>
  <c r="J52" i="3"/>
  <c r="G8" i="3"/>
  <c r="H8" i="3"/>
  <c r="I8" i="3"/>
  <c r="J8" i="3"/>
  <c r="G50" i="3"/>
  <c r="H50" i="3"/>
  <c r="I50" i="3"/>
  <c r="J50" i="3"/>
  <c r="G64" i="3"/>
  <c r="H64" i="3"/>
  <c r="I64" i="3"/>
  <c r="J64" i="3"/>
  <c r="G86" i="3"/>
  <c r="H86" i="3"/>
  <c r="I86" i="3"/>
  <c r="J86" i="3"/>
  <c r="G98" i="3"/>
  <c r="H98" i="3"/>
  <c r="I98" i="3"/>
  <c r="J98" i="3"/>
  <c r="I13" i="3"/>
  <c r="J13" i="3"/>
  <c r="H13" i="3"/>
  <c r="G13" i="3"/>
</calcChain>
</file>

<file path=xl/sharedStrings.xml><?xml version="1.0" encoding="utf-8"?>
<sst xmlns="http://schemas.openxmlformats.org/spreadsheetml/2006/main" count="1151" uniqueCount="577">
  <si>
    <t>Публичное акционерное общество "Брынцалов А" (ПАО "Брынцалов А") - Россия;Пр.,Перв.Уп.-Публичное акционерное общество "Брынцалов А" (ПАО "Брынцалов А") - Россия;Втор.Уп.-Публичное акционерное общество "Брынцалов-А" (ПАО "Брынцалов А") - Россия;Вып.к.-Публичное акционерное общество "Брынцалов А" (ПАО "Брынцалов А") - Россия.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</si>
  <si>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</si>
  <si>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</si>
  <si>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</si>
  <si>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</si>
  <si>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</si>
  <si>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</si>
  <si>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</si>
  <si>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</si>
  <si>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</si>
  <si>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</si>
  <si>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АТХ</t>
  </si>
  <si>
    <t>~</t>
  </si>
  <si>
    <t>Алендроновая кислота</t>
  </si>
  <si>
    <t>ЛСР-009874/09</t>
  </si>
  <si>
    <t>Аминофиллин</t>
  </si>
  <si>
    <t>Аминосалициловая кислота</t>
  </si>
  <si>
    <t>ПАСК</t>
  </si>
  <si>
    <t>Эуфиллин-УБФ</t>
  </si>
  <si>
    <t>ОАО "Уралбиофарм" - Россия</t>
  </si>
  <si>
    <t>Р N001998/01</t>
  </si>
  <si>
    <t>4603179000848</t>
  </si>
  <si>
    <t>Амоксициллин</t>
  </si>
  <si>
    <t>Амоксициллин Сандоз</t>
  </si>
  <si>
    <t>П N011270/01</t>
  </si>
  <si>
    <t>9002260019267</t>
  </si>
  <si>
    <t>9002260019250</t>
  </si>
  <si>
    <t>Аскорбиновая кислота</t>
  </si>
  <si>
    <t>Аскорбиновая кислота-УБФ</t>
  </si>
  <si>
    <t>Р N002145/01</t>
  </si>
  <si>
    <t>4603179000442</t>
  </si>
  <si>
    <t>Атенолол</t>
  </si>
  <si>
    <t>Атенолол-УБФ</t>
  </si>
  <si>
    <t>Бетаметазон</t>
  </si>
  <si>
    <t>Дипроспан</t>
  </si>
  <si>
    <t>Бисопролол</t>
  </si>
  <si>
    <t>Бидоп</t>
  </si>
  <si>
    <t>ЛС-000414</t>
  </si>
  <si>
    <t>Бифидобактерии бифидум</t>
  </si>
  <si>
    <t>Бифидумбактерин</t>
  </si>
  <si>
    <t>Ботулинический токсин типа A-гемагглютинин комплекс</t>
  </si>
  <si>
    <t>Винпоцетин</t>
  </si>
  <si>
    <t>ЛС-000801</t>
  </si>
  <si>
    <t>Кавинтазол</t>
  </si>
  <si>
    <t>4603179004617</t>
  </si>
  <si>
    <t>Висмута трикалия дицитрат</t>
  </si>
  <si>
    <t>Вориконазол</t>
  </si>
  <si>
    <t>Доксорубицин</t>
  </si>
  <si>
    <t>Доксорубицин-Ферейн</t>
  </si>
  <si>
    <t>Р N003268/01</t>
  </si>
  <si>
    <t>4603779009449</t>
  </si>
  <si>
    <t>Зопиклон</t>
  </si>
  <si>
    <t>Имован</t>
  </si>
  <si>
    <t>П N015904/01</t>
  </si>
  <si>
    <t>3587080356700</t>
  </si>
  <si>
    <t>Ибупрофен</t>
  </si>
  <si>
    <t>Иматиниб</t>
  </si>
  <si>
    <t>Иммуноглобулин человека нормальный</t>
  </si>
  <si>
    <t>Имбиоглобулин</t>
  </si>
  <si>
    <t>ЛС-000177</t>
  </si>
  <si>
    <t>Калия и магния аспарагинат</t>
  </si>
  <si>
    <t>Аспаркам</t>
  </si>
  <si>
    <t>Йогексол</t>
  </si>
  <si>
    <t>Кальция фолинат</t>
  </si>
  <si>
    <t>Кальциумфолинат-Эбеве</t>
  </si>
  <si>
    <t>Карведилол</t>
  </si>
  <si>
    <t>ЛС-000070</t>
  </si>
  <si>
    <t>4605077003594</t>
  </si>
  <si>
    <t>Кеторолак</t>
  </si>
  <si>
    <t>Лизиноприл</t>
  </si>
  <si>
    <t>Линезолид</t>
  </si>
  <si>
    <t>Лоратадин</t>
  </si>
  <si>
    <t>Р N002868/01</t>
  </si>
  <si>
    <t>Мебеверин</t>
  </si>
  <si>
    <t>Метотрексат</t>
  </si>
  <si>
    <t>Метотрексат-Эбеве</t>
  </si>
  <si>
    <t>П N015225/03</t>
  </si>
  <si>
    <t>9088881287414</t>
  </si>
  <si>
    <t>9088881286196</t>
  </si>
  <si>
    <t>Натрия амидотризоат</t>
  </si>
  <si>
    <t>Тразограф</t>
  </si>
  <si>
    <t>П N013931/02</t>
  </si>
  <si>
    <t>8901086200334</t>
  </si>
  <si>
    <t>Натрия хлорид</t>
  </si>
  <si>
    <t>ЛСР-002671/08</t>
  </si>
  <si>
    <t>4607100621096</t>
  </si>
  <si>
    <t>Офлоксацин</t>
  </si>
  <si>
    <t>П N015708/01</t>
  </si>
  <si>
    <t>Панкреатин</t>
  </si>
  <si>
    <t>Пирацетам</t>
  </si>
  <si>
    <t>Пирацетам Оболенское</t>
  </si>
  <si>
    <t>Р N001564/01</t>
  </si>
  <si>
    <t>Преднизолон</t>
  </si>
  <si>
    <t>Ропивакаин</t>
  </si>
  <si>
    <t>Тиоктовая кислота</t>
  </si>
  <si>
    <t>Берлитион 300</t>
  </si>
  <si>
    <t>П N011433/01</t>
  </si>
  <si>
    <t>Фторурацил</t>
  </si>
  <si>
    <t>Хлорамфеникол</t>
  </si>
  <si>
    <t>Левомицетин-УБФ</t>
  </si>
  <si>
    <t>Р N002578/01</t>
  </si>
  <si>
    <t>Этилметилгидроксипиридина сукцинат</t>
  </si>
  <si>
    <t>4603779009456</t>
  </si>
  <si>
    <t>4605077005086</t>
  </si>
  <si>
    <t>ЛСР-004403/10</t>
  </si>
  <si>
    <t>Лоратадин-OBL</t>
  </si>
  <si>
    <t>4605077005611</t>
  </si>
  <si>
    <t>ЛП-000514</t>
  </si>
  <si>
    <t>Моксифлоксацин</t>
  </si>
  <si>
    <t>4630011650046</t>
  </si>
  <si>
    <t>Урапидил</t>
  </si>
  <si>
    <t>Глутамил-Цистеинил-Глицин динатрия</t>
  </si>
  <si>
    <t>Глутоксим</t>
  </si>
  <si>
    <t>Р N002010/01</t>
  </si>
  <si>
    <t>4606116000659</t>
  </si>
  <si>
    <t>ООО "ЮжФарм" - Россия</t>
  </si>
  <si>
    <t>4603179003931</t>
  </si>
  <si>
    <t>Лизиноприл-OBL</t>
  </si>
  <si>
    <t>Р N002527/01</t>
  </si>
  <si>
    <t>4603179003474</t>
  </si>
  <si>
    <t>Карведилол-OBL</t>
  </si>
  <si>
    <t>4605077006724</t>
  </si>
  <si>
    <t>4605077006731</t>
  </si>
  <si>
    <t>4605077006625</t>
  </si>
  <si>
    <t>4605077006632</t>
  </si>
  <si>
    <t>4605077006649</t>
  </si>
  <si>
    <t>ЛП-001472</t>
  </si>
  <si>
    <t>4603179004198</t>
  </si>
  <si>
    <t>4603179004204</t>
  </si>
  <si>
    <t>4603179004136</t>
  </si>
  <si>
    <t>Новобисмол</t>
  </si>
  <si>
    <t>ЛП-001879</t>
  </si>
  <si>
    <t>4607019011131</t>
  </si>
  <si>
    <t>4607019011148</t>
  </si>
  <si>
    <t>4607019011155</t>
  </si>
  <si>
    <t>Ивабрадин</t>
  </si>
  <si>
    <t>П N014892/03</t>
  </si>
  <si>
    <t>ЛП-002571</t>
  </si>
  <si>
    <t>ЛП-001593</t>
  </si>
  <si>
    <t>Р N001544/01</t>
  </si>
  <si>
    <t>4602784003435</t>
  </si>
  <si>
    <t>4600488003119</t>
  </si>
  <si>
    <t>4605260002908</t>
  </si>
  <si>
    <t>4605260003950</t>
  </si>
  <si>
    <t>Йопромид</t>
  </si>
  <si>
    <t>Ультравист</t>
  </si>
  <si>
    <t>П N002600</t>
  </si>
  <si>
    <t>9088884222580</t>
  </si>
  <si>
    <t>9088884222597</t>
  </si>
  <si>
    <t>9088884222603</t>
  </si>
  <si>
    <t>9088884222610</t>
  </si>
  <si>
    <t>Мегафлокс</t>
  </si>
  <si>
    <t>ЛП-003141</t>
  </si>
  <si>
    <t>4605077010998</t>
  </si>
  <si>
    <t>4605077011001</t>
  </si>
  <si>
    <t>4605077011018</t>
  </si>
  <si>
    <t>4605077011025</t>
  </si>
  <si>
    <t>4605077011032</t>
  </si>
  <si>
    <t>4605077011049</t>
  </si>
  <si>
    <t>B05CB01</t>
  </si>
  <si>
    <t>V08AB05</t>
  </si>
  <si>
    <t>V08AB02</t>
  </si>
  <si>
    <t>C09AA03</t>
  </si>
  <si>
    <t>C02CA06</t>
  </si>
  <si>
    <t>C01EB17</t>
  </si>
  <si>
    <t>M01AE01</t>
  </si>
  <si>
    <t>A09AA02</t>
  </si>
  <si>
    <t>J01XX08</t>
  </si>
  <si>
    <t>L01XE01</t>
  </si>
  <si>
    <t>A11GA01</t>
  </si>
  <si>
    <t xml:space="preserve">N06BX  </t>
  </si>
  <si>
    <t>M03AX01</t>
  </si>
  <si>
    <t>L01BC02</t>
  </si>
  <si>
    <t xml:space="preserve">A12CX  </t>
  </si>
  <si>
    <t>Тахибен</t>
  </si>
  <si>
    <t>ЛП-003337</t>
  </si>
  <si>
    <t>R03DA05</t>
  </si>
  <si>
    <t>A16AX01</t>
  </si>
  <si>
    <t>L01DB01</t>
  </si>
  <si>
    <t>R06AX13</t>
  </si>
  <si>
    <t xml:space="preserve">L03AX  </t>
  </si>
  <si>
    <t>C07AB07</t>
  </si>
  <si>
    <t>L01BA01</t>
  </si>
  <si>
    <t>J04AA01</t>
  </si>
  <si>
    <t>N06BX18</t>
  </si>
  <si>
    <t>N06BX03</t>
  </si>
  <si>
    <t>J01MA01</t>
  </si>
  <si>
    <t>Эбботт Лэбораториз ГмбХ - Германия</t>
  </si>
  <si>
    <t xml:space="preserve">A07FA  </t>
  </si>
  <si>
    <t>J06BA02</t>
  </si>
  <si>
    <t>раствор для инъекций, 350 мг йода/мл, 50 мл флаконы, 1 шт. ~ / пачки картонные</t>
  </si>
  <si>
    <t>4605469003157</t>
  </si>
  <si>
    <t>4605469003140</t>
  </si>
  <si>
    <t>4605469003188</t>
  </si>
  <si>
    <t>Креон 25000</t>
  </si>
  <si>
    <t>П N015582/01</t>
  </si>
  <si>
    <t>8002660019387</t>
  </si>
  <si>
    <t xml:space="preserve">N07XX  </t>
  </si>
  <si>
    <t>J06AA04</t>
  </si>
  <si>
    <t>Антитоксин столбнячный</t>
  </si>
  <si>
    <t>Сыворотка противостолбнячная лошадиная очищенная концентрированная (Сыворотка противостолбнячная)</t>
  </si>
  <si>
    <t>ЛС-000058</t>
  </si>
  <si>
    <t>4600488003201</t>
  </si>
  <si>
    <t>J06AA02</t>
  </si>
  <si>
    <t>ЗАО "Канонфарма продакшн" -  Россия</t>
  </si>
  <si>
    <t>4602789001603</t>
  </si>
  <si>
    <t>Церебролизин</t>
  </si>
  <si>
    <t>П N013827/01</t>
  </si>
  <si>
    <t>9088882444274</t>
  </si>
  <si>
    <t>раствор для инъекций, ~, 10 мл ампулы, 5 шт. ~ / пачки картонные</t>
  </si>
  <si>
    <t>9088880087886</t>
  </si>
  <si>
    <t>9088880553695</t>
  </si>
  <si>
    <t>раствор для инъекций, ~, 20 мл ампулы, 5 шт. ~ / пачки картонные</t>
  </si>
  <si>
    <t>9088883772055</t>
  </si>
  <si>
    <t>J01MA14</t>
  </si>
  <si>
    <t>J01BA01</t>
  </si>
  <si>
    <t>J02AC03</t>
  </si>
  <si>
    <t>Антитоксин ботулинический типа А</t>
  </si>
  <si>
    <t>Сыворотка противоботулиническая типа А лошадиная очищенная концентрированная жидкая</t>
  </si>
  <si>
    <t>раствор для инъекций, 10000 МЕ/доза, 1 доза ампулы, 5 шт. в комплекте с сывороткой лошадиной очищенной разведенной 1:100 (ампулы) 1 мл-5 шт. и ножом ампульным или скарификатором, если необходим для ампул данного типа / пачки картонные</t>
  </si>
  <si>
    <t>ЛС-001212</t>
  </si>
  <si>
    <t>4600488003218</t>
  </si>
  <si>
    <t>4602789001610</t>
  </si>
  <si>
    <t>раствор для инъекций, 10 мг/мл, 1 мл флаконы, 1 шт. ~ / пачки картонные</t>
  </si>
  <si>
    <t>раствор для инъекций, 10 мг/мл, 5 мл флаконы, 1 шт. ~ / пачки картонные</t>
  </si>
  <si>
    <t>J01CA04</t>
  </si>
  <si>
    <t>M01AB15</t>
  </si>
  <si>
    <t>V03AF03</t>
  </si>
  <si>
    <t>таблетки, 5 мг, (10) - упаковки ячейковые контурные, 5 шт. ~ / пачки картонные</t>
  </si>
  <si>
    <t>H02AB06</t>
  </si>
  <si>
    <t>Открытое Акционерное Общество "Уралбиофарм" - Россия</t>
  </si>
  <si>
    <t>A03AA04</t>
  </si>
  <si>
    <t>M05BA04</t>
  </si>
  <si>
    <t>таблетки, 70 мг, (2) - упаковки ячейковые контурные, 2 шт. ~ / пачки картонные</t>
  </si>
  <si>
    <t>таблетки, 500 мг, (10) - упаковки ячейковые контурные, 1 шт. ~ / пачки картонные</t>
  </si>
  <si>
    <t>V08AA01</t>
  </si>
  <si>
    <t>Бруфен СР</t>
  </si>
  <si>
    <t>П N011126</t>
  </si>
  <si>
    <t>раствор для инъекций, 10 мг/мл, 0.750 мл шприцы, 1 шт. ~ / с иглой (1) с автоматической системой защиты иглы - пачки картонные</t>
  </si>
  <si>
    <t>раствор для инъекций, 10 мг/мл, 1.500 мл шприцы, 1 шт. ~ / с иглой (1) с автоматической системой защиты иглы - пачки картонные</t>
  </si>
  <si>
    <t>лиофилизат для приготовления раствора для внутрисосудистого и внутрипузырного введения, 10 мг, флаконы, 5 шт. ~ / упаковки контурные ячейковые (10) - коробки картонные (для стационаров)</t>
  </si>
  <si>
    <t>C07AB03</t>
  </si>
  <si>
    <t>ЛС-002159</t>
  </si>
  <si>
    <t>4602789002013</t>
  </si>
  <si>
    <t>4605260003752</t>
  </si>
  <si>
    <t>4605021002994</t>
  </si>
  <si>
    <t>4602784003978</t>
  </si>
  <si>
    <t>4602784003510</t>
  </si>
  <si>
    <t>4605021002895</t>
  </si>
  <si>
    <t>Метостабил</t>
  </si>
  <si>
    <t xml:space="preserve">драже, 50 мг, 200 шт. банки полимерные, 1 шт. ~ / </t>
  </si>
  <si>
    <t>раствор для инъекций, 300 мг йода/мл, 50 мл флаконы, 1 шт. ~ / пачки картонные</t>
  </si>
  <si>
    <t>Иммуновенин</t>
  </si>
  <si>
    <t>лиофилизат для приготовления раствора для внутривенного введения, 50 мг/мл, 25 мл бутылки, 1 шт. в комплекте с растворителем: вода для инъекций (бутылки) 25 мл - 1 шт. / пачки картонные</t>
  </si>
  <si>
    <t>Р N000296/01</t>
  </si>
  <si>
    <t>4600488003386</t>
  </si>
  <si>
    <t>раствор для внутривенного и внутримышечного введения, 10 мг/мл, 3 мл флакон, 5 шт. ~ / пачки картонные</t>
  </si>
  <si>
    <t>9088884467363</t>
  </si>
  <si>
    <t>таблетки, 100 мг, 10 шт. упаковки ячейковые контурные, 3 шт. ~ / пачки картонные</t>
  </si>
  <si>
    <t>ОАО "Гедеон Рихтер " - Венгрия;Пр.,Перв.Уп.,Втор.Уп.,Вып.к.-АО "ГЕДЕОН РИХТЕР - РУС" - Россия.</t>
  </si>
  <si>
    <t>раствор для внутривенного введения, 5 мг/мл, 5 мл ампулы, 5 шт. ~ / пачки картонные</t>
  </si>
  <si>
    <t>ЭВЕР Нейро Фарма ГмбХ - Австрия;Пр.,Перв.Уп.,Втор.Уп.-Сенекси - Франция;Вып.к.-ЭВЕР Нейро Фарма ГмбХ - Австрия.</t>
  </si>
  <si>
    <t>9088883903992</t>
  </si>
  <si>
    <t>Преднизолон Эльфа</t>
  </si>
  <si>
    <t>раствор для внутривенного и внутримышечного введения, 30 мг/мл, 1 мл ампулы, 3 шт. ~ / пачки картонные</t>
  </si>
  <si>
    <t>ЛС-000078</t>
  </si>
  <si>
    <t>4607037190023</t>
  </si>
  <si>
    <t>Общество с ограниченной ответственностью "ПРОМОМЕД РУС" (ООО "ПРОМОМЕД РУС") - Россия;Пр.,Перв.Уп.,Втор.Уп.,Вып.к.-Публичное акционерное общество "Биохимик" (ПАО "Биохимик") - Россия.</t>
  </si>
  <si>
    <t>лиофилизат для приготовления концентрата для приготовления раствора для инфузий, 200 мг, флаконы, 1 шт. ~ / пачки картонные</t>
  </si>
  <si>
    <t>J06BA01</t>
  </si>
  <si>
    <t>4607100622512</t>
  </si>
  <si>
    <t>Закрытое акционерное общество "Канонфарма продакшн" (ЗАО "Канонфарма продакшн") - Россия</t>
  </si>
  <si>
    <t>Акционерное общество "Фармацевтическое предприятие "Оболенское" 
(АО "ФП "Оболенское") -  Россия</t>
  </si>
  <si>
    <t>таблетки, 5 мг, (10) - упаковки ячейковые контурные, 10 шт.  / пачки картонные</t>
  </si>
  <si>
    <t>S01BA04</t>
  </si>
  <si>
    <t>таблетки, 5 мг, (10) - упаковки ячейковые контурные, 6 шт.  / пачки картонные</t>
  </si>
  <si>
    <t>таблетки, 5 мг, (10) - упаковки ячейковые контурные, 3 шт.  / пачки картонные</t>
  </si>
  <si>
    <t>раствор для инфузий, 2 мг/мл, 100 мл бутылки, 35 шт. ~ / ящики картонные (для стационаров)</t>
  </si>
  <si>
    <t>ЛП-002816</t>
  </si>
  <si>
    <t>Общество с ограниченной ответственностью "Авексима Сибирь" (ООО "Авексима Сибирь") - Россия</t>
  </si>
  <si>
    <t>Акционерное общество "Фармасинтез-Норд" - Россия;Пр.,Перв.Уп.,Втор.Уп.,Вып.к.-Акционерное общество "Фармасинтез-Норд" -  Россия.</t>
  </si>
  <si>
    <t>Общество с ограниченной ответственностью «Велфарм» (ООО «Велфарм») -  Россия</t>
  </si>
  <si>
    <t>Санофи - Франция;Пр.,Перв.Уп.,Втор.Уп.,Вып.к.-Санофи-Авентис Дойчланд ГмбХ - Германия.</t>
  </si>
  <si>
    <t>раствор для инъекций, 300 мг йода/мл, 20 мл флаконы, 10 шт.  / пачки картонные</t>
  </si>
  <si>
    <t>раствор для инъекций, 370 мг йода/мл, 30 мл флаконы, 10 шт.  / пачки картонные</t>
  </si>
  <si>
    <t>АО "Санофи Россия" -  Россия;Пр.,Перв.Уп.,Втор.Уп.,Вып.к.-Зентива  к.с. - Чешская Республика.</t>
  </si>
  <si>
    <t>Пертузумаб</t>
  </si>
  <si>
    <t>Перьета</t>
  </si>
  <si>
    <t>ЛП-002034</t>
  </si>
  <si>
    <t>L01XC13</t>
  </si>
  <si>
    <t>Акционерное общество "Фармасинтез-Норд" -  Россия</t>
  </si>
  <si>
    <t>Ликсисенатид</t>
  </si>
  <si>
    <t>Ликсумия</t>
  </si>
  <si>
    <t>ЛП-002737</t>
  </si>
  <si>
    <t>3582910061151</t>
  </si>
  <si>
    <t>A10BX10</t>
  </si>
  <si>
    <t>3582910061137</t>
  </si>
  <si>
    <t>концентрат для приготовления раствора для инфузий, 420 мг/14 мл, флаконы, 1 шт. ~ / пачки картонные</t>
  </si>
  <si>
    <t>Ф.Хоффманн-Ля Рош Лтд - Швейцария;Пр.,Перв.Уп.-Рош Диагностикс ГмбХ - Германия;Втор.Уп.,Вып.к.-АО "ОРТАТ" - Россия.</t>
  </si>
  <si>
    <t>ООО "МСД Фармасьютикалс" - Россия;Пр.,Перв.Уп.,Втор.Уп.,Вып.к.-Сенекси ЭйчЭсСи - Франция.</t>
  </si>
  <si>
    <t>ЛП-004545</t>
  </si>
  <si>
    <t>ЛП-004588</t>
  </si>
  <si>
    <t>таблетки, 10 мг, (10) - контурная ячейковая упаковка, 3 шт. ~ / пачка картонная</t>
  </si>
  <si>
    <t>таблетки, 20 мг, (10) - контурная ячейковая упаковка, 3 шт. ~ / пачка картонная</t>
  </si>
  <si>
    <t>раствор для инфузий, 2 мг/мл, 200 мл бутылки, 1 шт. ~ / пачки картонные</t>
  </si>
  <si>
    <t>Акционерное общество "Научно-производственное объединение по медицинским иммунобиологическим препаратам "Микроген" (АО "НПО "Микроген") - Россия</t>
  </si>
  <si>
    <t>раствор для инъекций, 3000 МЕ, ампулы, 5 шт. в комплекте с сывороткой лошадиной очищенной разведенной 1:100 (ампулы) 1 мл-5 шт. и ножом ампульным или скарификатором, если необходим для ампул данного типа / пачки картонные</t>
  </si>
  <si>
    <t>ЛП-004506</t>
  </si>
  <si>
    <t>Релатокс Токсин ботулинический типа А в комплексе с гемагглютинином</t>
  </si>
  <si>
    <t>Ботулинический токсин типа А-гемагглютинин комплекс</t>
  </si>
  <si>
    <t>раствор для инфузий, 50 мг/мл, 50 мл бутылки, 1 шт.  / пачки картонные</t>
  </si>
  <si>
    <t>раствор для инфузий, 50 мг/мл, 50 мл флаконы, 1 шт.  / пачки картонные</t>
  </si>
  <si>
    <t>N01BB09</t>
  </si>
  <si>
    <t>Алендронат Канон</t>
  </si>
  <si>
    <t>Сандоз  д.д. - Словения;Пр.,Перв.Уп.,Втор.Уп.,Вып.к.-Эбеве Фарма Гес.м.б.Х. Нфг. КГ - Австрия.</t>
  </si>
  <si>
    <t>Санофи-Авентис Франс - Франция;Пр.,Перв.Уп.,Втор.Уп.,Вып.к.-Санофи Винтроп Индустрия - Франция.</t>
  </si>
  <si>
    <t>таблетки, 5 мг, (14) - блистер, 2 шт. ~ / пачка картонная</t>
  </si>
  <si>
    <t>Ивабрадин Канон</t>
  </si>
  <si>
    <t>таблетки, покрытые пленочной оболочкой, 5 мг, (7) - упаковки ячейковые контурные, 4 шт. ~ / пачки картонные</t>
  </si>
  <si>
    <t>ЛП-004961</t>
  </si>
  <si>
    <t>01.10.2018 600/20-18</t>
  </si>
  <si>
    <t>4606486028994</t>
  </si>
  <si>
    <t>таблетки, покрытые пленочной оболочкой, 7.5 мг, (14) - упаковки ячейковые контурные, 2 шт. ~ / пачки картонные</t>
  </si>
  <si>
    <t>4606486029038</t>
  </si>
  <si>
    <t>таблетки, покрытые пленочной оболочкой, 5 мг, (14) - упаковки ячейковые контурные, 2 шт. ~ / пачки картонные</t>
  </si>
  <si>
    <t>4606486029007</t>
  </si>
  <si>
    <t>таблетки, покрытые пленочной оболочкой, 5 мг, (14) - упаковки ячейковые контурные, 4 шт. ~ / пачки картонные</t>
  </si>
  <si>
    <t>4606486029014</t>
  </si>
  <si>
    <t>таблетки, покрытые пленочной оболочкой, 7.5 мг, (14) - упаковки ячейковые контурные, 4 шт. ~ / пачки картонные</t>
  </si>
  <si>
    <t>4606486029045</t>
  </si>
  <si>
    <t>таблетки, покрытые пленочной оболочкой, 7.5 мг, (7) - упаковки ячейковые контурные, 4 шт. ~ / пачки картонные</t>
  </si>
  <si>
    <t>4606486029021</t>
  </si>
  <si>
    <t>01.10.2018 601/20-18</t>
  </si>
  <si>
    <t>раствор для инфузий, 0,9 %, 1000 мл (1) - контейнер, 1 шт. ~ / пакет</t>
  </si>
  <si>
    <t>01.10.2018 602/20-18</t>
  </si>
  <si>
    <t>раствор для инфузий, 0,9 %, 500 мл (1) - контейнер, 1 шт. ~ / пакет</t>
  </si>
  <si>
    <t>капсулы кишечнорастворимые, 25000 ЕД, 20 шт. флакон, 1 шт. ~ / пачки картонные</t>
  </si>
  <si>
    <t>01.10.2018 603/20-18</t>
  </si>
  <si>
    <t>ЗАО "БИОКАД" - Россия;Пр.,Перв.Уп.,Втор.Уп.,Вып.к.-ОАО "Фармстандарт-Уфимский витаминный завод" 
(ОАО "Фармстандарт-УфаВИТА") - Россия.</t>
  </si>
  <si>
    <t>ЛП-004210</t>
  </si>
  <si>
    <t>01.10.2018 604/20-18</t>
  </si>
  <si>
    <t>4607028395451</t>
  </si>
  <si>
    <t>АО НПЦ "ЭЛЬФА" - Россия;Пр.,Перв.Уп.,Втор.Уп.,Вып.к.-Индус Фарма Пвт.Лтд - Индия.</t>
  </si>
  <si>
    <t>01.10.2018 605/20-18</t>
  </si>
  <si>
    <t>таблетки, 150 мг, 10 шт. упаковки ячейковые контурные, 3 шт.  / пачки картонные</t>
  </si>
  <si>
    <t>01.10.2018 606/20-18</t>
  </si>
  <si>
    <t>раствор для инъекций, 76%, 20 мл ампулы темного стекла, 5 шт. термоконтейнер /в комплекте с ножом ампульным/ / пачки  картонные</t>
  </si>
  <si>
    <t>Юник Фармасьютикал Лабораториз (Отделение фирмы "Дж.Б.Кемикалс энд Фармасьютикалс Лтд") - Индия</t>
  </si>
  <si>
    <t>01.10.2018 607/20-18</t>
  </si>
  <si>
    <t>01.10.2018 20-4-4081693-изм</t>
  </si>
  <si>
    <t>лиофилизат для приготовления раствора для внутрисосудистого и внутрипузырного введения, 10 мг, флаконы, 1 шт.  / пачки картонные</t>
  </si>
  <si>
    <t>раствор для подкожного введения, 0.1 мг/мл (20 мкг/доза), 3 мл картриджи в шприц-ручках, 2 шт. ~ / пачка картонная</t>
  </si>
  <si>
    <t>01.10.2018 20-4-4082777-сниж</t>
  </si>
  <si>
    <t>раствор для подкожного введения, 0.05 мг/мл (10 мкг/доза), 3 мл картриджи в шприц-ручках, 1 шт. ~ / пачка картонная</t>
  </si>
  <si>
    <t>таблетки с пролонгированным высвобождением, покрытые пленочной оболочкой, 800 мг, (14) - блистер, 2 шт. ~ / пачка картонная</t>
  </si>
  <si>
    <t>Эбботт Лэбораториз ГмбХ - Германия;Пр.,Перв.Уп.,Втор.Уп.,Вып.к.-Фамар А.В.Е. - Греция.</t>
  </si>
  <si>
    <t>03.10.2018 20-4-4081909-изм</t>
  </si>
  <si>
    <t>8002660031792</t>
  </si>
  <si>
    <t>таблетки, 5 мг, (14) - блистер, 1 шт. ~ / пачка картонная</t>
  </si>
  <si>
    <t>03.10.2018 20-4-4082075-изм</t>
  </si>
  <si>
    <t>таблетки, 10 мг, (14) - блистер, 2 шт. ~ / пачка картонная</t>
  </si>
  <si>
    <t>03.10.2018 20-4-4081941-изм</t>
  </si>
  <si>
    <t>таблетки, 5 мг, (10) - контурная ячейковая упаковка, 3 шт. ~ / пачка картонная</t>
  </si>
  <si>
    <t>Сандоз  д.д. - Словения;Пр.-Хаупт Фарма Вольфратсхаузен ГмбХ - Германия;Перв.Уп.,Втор.Уп.-Хаупт Фарма Вольфратсхаусен ГмбХ - Германия;Вып.к.-Эбеве Фарма Гес.м.б.Х. Нфг. КГ - Австрия.</t>
  </si>
  <si>
    <t>04.10.2018 20-4-4081944-изм</t>
  </si>
  <si>
    <t>04.10.2018 20-4-4081946-изм</t>
  </si>
  <si>
    <t>раствор для инъекций, 10 мг/мл, 2 мл шприцы, 1 шт.  / с иглой (1) с автоматической системой защиты иглы - пачки картонные</t>
  </si>
  <si>
    <t>раствор для инъекций, 10 мг/мл, 1 мл шприцы, 1 шт.  / с иглой (1) с автоматической системой защиты иглы - пачки картонные</t>
  </si>
  <si>
    <t>таблетки, покрытые пленочной оболочкой, 0.5 г, (12) - блистеры, 1 шт.  / пачки картонные</t>
  </si>
  <si>
    <t>Сандоз д.д. -  Словения;Пр.,Перв.Уп.,Втор.Уп.,Вып.к.-Сандоз ГмбХ - Австрия.</t>
  </si>
  <si>
    <t>04.10.2018 20-4-4081947-изм</t>
  </si>
  <si>
    <t>таблетки, покрытые пленочной оболочкой, 1 г, (6) - блистеры, 2 шт.  / пачки картонные</t>
  </si>
  <si>
    <t>таблетки, покрытые пленочной оболочкой, 7.5 мг, (20) - блистер, 1 шт.  / пачка  картонная</t>
  </si>
  <si>
    <t>04.10.2018 20-4-4082216-изм</t>
  </si>
  <si>
    <t>лиофилизат для приготовления раствора для инъекций, 50 ЕД, флаконы, 1 шт. ~ / контейнеры - пачки картонные</t>
  </si>
  <si>
    <t>04.10.2018 20-4-4082116-изм</t>
  </si>
  <si>
    <t>4600488005229</t>
  </si>
  <si>
    <t>лиофилизат для приготовления раствора для инъекций, 100 ЕД, флаконы, 1 шт. ~ / контейнеры - пачки картонные</t>
  </si>
  <si>
    <t>4600488005243</t>
  </si>
  <si>
    <t>суспензия для инъекций, 7 мг/мл, 1 мл (1) - шприцы, 1 шт. в комплекте с иглами стерильными - 2 шт. / пачки картонные</t>
  </si>
  <si>
    <t>04.10.2018 20-4-4081495-изм</t>
  </si>
  <si>
    <t>4602210003145</t>
  </si>
  <si>
    <t>таблетки кишечнорастворимые, покрытые пленочной оболочкой, 500 мг, (500) - банка, 1 шт.  / коробка картонная (для стационаров)</t>
  </si>
  <si>
    <t>Общество с ограниченной отвественностью "МАКИЗ-ФАРМА" (ООО "МАКИЗ-ФАРМА") - Россия</t>
  </si>
  <si>
    <t>04.10.2018 20-4-4081995-изм</t>
  </si>
  <si>
    <t>4610011971563</t>
  </si>
  <si>
    <t>раствор для внутримышечного введения, 100 мг/мл, 1.500 мл (1) - ампулы, 5 шт.  / кассетные контурные упаковки (2) - пачки картонные</t>
  </si>
  <si>
    <t>01.10.2018 20-4-4081638-изм</t>
  </si>
  <si>
    <t>раствор для внутримышечного введения, 100 мг/мл, 1.500 мл (1) - ампулы, 10 шт. в комплекте с ножом ампульным или скарификатором, если необходим для ампул данного типа / пачки картонные</t>
  </si>
  <si>
    <t>таблетки покрытые пленочной оболочкой, 100 мг, (10) - контурная ячейковая упаковка, 3 шт. ~ / пачки картонные</t>
  </si>
  <si>
    <t>02.10.2018 20-4-4081388-изм</t>
  </si>
  <si>
    <t>4650094090713</t>
  </si>
  <si>
    <t>таблетки покрытые пленочной оболочкой, 400 мг, (10) - контурная ячейковая  упаковка, 3 шт. ~ / пачки картонные</t>
  </si>
  <si>
    <t>4650094090720</t>
  </si>
  <si>
    <t>раствор для инъекций, 30 мг/мл, 2 мл ампулы, 5 шт. в комплекте с ножом ампульным или скарификатором, если необходим для ампул данного типа / упаковки ячейковые контурные (2) - пачки картонные</t>
  </si>
  <si>
    <t>ЗАО "ФАРМА ВАМ" - Россия;Пр.,Перв.Уп.,Втор.Уп.,Вып.к.-ФГБУ «НМИЦ кардиологии» Минздрава России - Россия.</t>
  </si>
  <si>
    <t>02.10.2018 20-4-4081811-изм</t>
  </si>
  <si>
    <t>02.10.2018 20-4-4081938-изм</t>
  </si>
  <si>
    <t>4606486028963</t>
  </si>
  <si>
    <t>02.10.2018 20-4-4081420-изм</t>
  </si>
  <si>
    <t>4601907003222</t>
  </si>
  <si>
    <t>таблетки, покрытые пленочной оболочкой, 400 мг, (5) - контурная ячейковая упаковка, 1 шт. ~ / пачка картонная</t>
  </si>
  <si>
    <t>01.10.2018 20-4-4081699-изм</t>
  </si>
  <si>
    <t>таблетки, покрытые пленочной оболочкой, 400 мг, (10) - контурная ячейковая упаковка, 3 шт. ~ / пачка картонная</t>
  </si>
  <si>
    <t>таблетки, покрытые пленочной оболочкой, 400 мг, (10) - контурная ячейковая упаковка, 5 шт. ~ / пачка картонная</t>
  </si>
  <si>
    <t>таблетки, покрытые пленочной оболочкой, 400 мг, (5) - контурная ячейковая упаковка, 2 шт. ~ / пачка картонная</t>
  </si>
  <si>
    <t>таблетки, покрытые пленочной оболочкой, 400 мг, (5) - контурная ячейковая упаковка, 3 шт. ~ / пачка картонная</t>
  </si>
  <si>
    <t>таблетки, покрытые пленочной оболочкой, 400 мг, (10) - контурная ячейковая упаковка, 1 шт. ~ / пачка картонная</t>
  </si>
  <si>
    <t>таблетки, 25 мг, (10) - контурная ячейковая упаковка, 3 шт.  / пачка картонная</t>
  </si>
  <si>
    <t>01.10.2018 20-4-4081700-изм</t>
  </si>
  <si>
    <t>таблетки, 6,25 мг, (10) - контурная ячейковая упаковка, 3 шт.  / пачка картонная</t>
  </si>
  <si>
    <t>таблетки, 12.5 мг, (10) - контурная ячейковая упаковка, 3 шт.  / пачка картонная</t>
  </si>
  <si>
    <t>таблетки, покрытые пленочной оболочкой, 120 мг, (8) - контурная ячейковая упаковка, 7 шт.  / пачка картонная</t>
  </si>
  <si>
    <t>Акционерное общество "Фармацевтическое предприятие "Оболенское" 
(АО "ФП "Оболенское") -  Россия;Пр.,Перв.Уп.,Втор.Уп.,Вып.к.-Акционерное общество "Фармпроект" - Россия.</t>
  </si>
  <si>
    <t>01.10.2018 20-4-4081701-изм</t>
  </si>
  <si>
    <t>таблетки, покрытые пленочной оболочкой, 120 мг, (8) - контурная ячейковая упаковка, 14 шт.  / пачка картонная</t>
  </si>
  <si>
    <t>таблетки, покрытые пленочной оболочкой, 120 мг, (8) - контурная ячейковая упаковка, 28 шт.  / пачка картонная</t>
  </si>
  <si>
    <t>таблетки, 10 мг, (10) - контурная ячейковая упаковка, 1 шт. ~ / пачка картонная</t>
  </si>
  <si>
    <t>01.10.2018 20-4-4081702-изм</t>
  </si>
  <si>
    <t>таблетки, покрытые пленочной оболочкой, 800 мг, (15) - контурная ячейковая упаковка, 2 шт. ~ / пачка картонная</t>
  </si>
  <si>
    <t>01.10.2018 20-4-4081703-изм</t>
  </si>
  <si>
    <t>Байер  АГ -  Германия;Пр.,Перв.Уп.,Втор.Уп.,Вып.к.-Общество с ограниченной ответственностью "Научно-технологическая фармацевтическая фирма "ПОЛИСАН" 
(ООО "НТФФ "ПОЛИСАН") - Россия.</t>
  </si>
  <si>
    <t>01.10.2018 20-4-4081561-изм</t>
  </si>
  <si>
    <t>4057601000690</t>
  </si>
  <si>
    <t>4057601000683</t>
  </si>
  <si>
    <t>Офлоксацин Санофи</t>
  </si>
  <si>
    <t>таблетки, покрытые пленочной оболочкой, 200 мг, (10) - блистер, 1 шт.  / пачка  картонная</t>
  </si>
  <si>
    <t>01.10.2018 20-4-4081655-изм</t>
  </si>
  <si>
    <t>8594739224995</t>
  </si>
  <si>
    <t>раствор для внутрисосудистого и внутриполостного введения, 50 мг/мл, 100 мл флаконы, 1 шт. ~ / пачки картонные</t>
  </si>
  <si>
    <t>ЛП-004943</t>
  </si>
  <si>
    <t>03.10.2018 609/20-18</t>
  </si>
  <si>
    <t>4650094090607</t>
  </si>
  <si>
    <t>раствор для внутрисосудистого и внутриполостного введения, 50 мг/мл, 10 мл флаконы, 5 шт. ~ / коробки картонные (для стационаров)</t>
  </si>
  <si>
    <t>4650094090584</t>
  </si>
  <si>
    <t>раствор для внутрисосудистого и внутриполостного введения, 50 мг/мл, 5 мл флаконы, 1 шт. ~ / пачки картонные</t>
  </si>
  <si>
    <t>4650094090669</t>
  </si>
  <si>
    <t>раствор для внутрисосудистого и внутриполостного введения, 50 мг/мл, 5 мл флаконы, 5 шт. ~ / коробки картонные (для стационаров)</t>
  </si>
  <si>
    <t>4650094090676</t>
  </si>
  <si>
    <t>раствор для внутрисосудистого и внутриполостного введения, 50 мг/мл, 100 мл флаконы, 5 шт. ~ / коробки картонные (для стационаров)</t>
  </si>
  <si>
    <t>4650094090614</t>
  </si>
  <si>
    <t>раствор для внутрисосудистого и внутриполостного введения, 50 мг/мл, 10 мл флаконы, 1 шт. ~ / пачки картонные</t>
  </si>
  <si>
    <t>4650094090577</t>
  </si>
  <si>
    <t>раствор для внутрисосудистого и внутриполостного введения, 50 мг/мл, 20 мл флаконы, 1 шт. ~ / пачки картонные</t>
  </si>
  <si>
    <t>4650094090638</t>
  </si>
  <si>
    <t>раствор для внутрисосудистого и внутриполостного введения, 50 мг/мл, 20 мл флаконы, 5 шт. ~ / коробки картонные (для стационаров)</t>
  </si>
  <si>
    <t>4650094090645</t>
  </si>
  <si>
    <t>таблетки, покрытые пленочной оболочкой, 300 мг, (10) - блистер, 3 шт. ~ / пачка картонная</t>
  </si>
  <si>
    <t>Закрытое акционерное общество "Берлин-Фарма" 
(ЗАО "Берлин-Фарма") - Россия;Пр.-Хаупт Фарма Вольфратсхаузен ГмбХ - Германия;Перв.Уп.,Втор.Уп.,Вып.к.-Закрытое акционерное общество "Берлин-Фарма" 
(ЗАО "Берлин-Фарма") - Россия.</t>
  </si>
  <si>
    <t>04.10.2018 611/20-18</t>
  </si>
  <si>
    <t>03.10.2018 608/20-18</t>
  </si>
  <si>
    <t>лиофилизат для приготовления суспензии для приема внутрь и местного применения, , 5 доз флаконы, 10 шт. ~ / пачки  картонные</t>
  </si>
  <si>
    <t>04.10.2018 612/20-18</t>
  </si>
  <si>
    <t>таблетки, покрытые пленочной оболочкой, 125 мг, (30) - упаковки ячейковые контурные, 1 шт. ~ / пачки картонные</t>
  </si>
  <si>
    <t>Общество с ограниченной ответственностью "Атолл", (ООО "Атолл") - Россия;Пр.,Перв.Уп.,Втор.Уп.,Вып.к.-Общество с ограниченной ответcтвенностью "Озон" (ООО "Озон") - Россия.</t>
  </si>
  <si>
    <t>ЛП-004761</t>
  </si>
  <si>
    <t>04.10.2018 610/20-18</t>
  </si>
  <si>
    <t>4680020181635</t>
  </si>
  <si>
    <t>05.10.2018 614/20-18</t>
  </si>
  <si>
    <t>раствор для инфузий, 1.6 мг/мл, 200 мл бутылки, 24 шт. ~ / ящики картонные (для стационаров)</t>
  </si>
  <si>
    <t>05.10.2018 615/20-18</t>
  </si>
  <si>
    <t>24602509020420</t>
  </si>
  <si>
    <t>раствор для инфузий, 1.6 мг/мл, 100 мл бутылки, 1 шт. ~ / пачки картонные</t>
  </si>
  <si>
    <t>4602509020440</t>
  </si>
  <si>
    <t>раствор для инфузий, 1.6 мг/мл, 250 мл бутылки, 28 шт. ~ / ящики картонные (для стационаров)</t>
  </si>
  <si>
    <t>14602509020430</t>
  </si>
  <si>
    <t>раствор для инфузий, 1.6 мг/мл, 200 мл бутылки, 1 шт. ~ / пачки картонные</t>
  </si>
  <si>
    <t>4602509020457</t>
  </si>
  <si>
    <t>раствор для инфузий, 1.6 мг/мл, 100 мл бутылки, 35 шт. ~ / ящики картонные (для стационаров)</t>
  </si>
  <si>
    <t>14602509020416</t>
  </si>
  <si>
    <t>раствор для инфузий, 1.6 мг/мл, 250 мл бутылки, 24 шт. ~ / ящики картонные (для стационаров)</t>
  </si>
  <si>
    <t>24602509020437</t>
  </si>
  <si>
    <t>раствор для инфузий, 1.6 мг/мл, 200 мл бутылки, 28 шт. ~ / ящики картонные (для стационаров)</t>
  </si>
  <si>
    <t>14602509020423</t>
  </si>
  <si>
    <t>раствор для инфузий, 2 мг/мл, 300 мл бутылки, 15 шт. ~ / ящики картонные (для стационаров)</t>
  </si>
  <si>
    <t>ООО "ПРОМОМЕД РУС" - Россия;Пр.,Перв.Уп.,Втор.Уп.,Вып.к.-Публичное акционерное общество "Биохимик" (ПАО "Биохимик") - Россия.</t>
  </si>
  <si>
    <t>05.10.2018 616/20-18</t>
  </si>
  <si>
    <t>14602509020492</t>
  </si>
  <si>
    <t>14602509020478</t>
  </si>
  <si>
    <t>раствор для инфузий, 2 мг/мл, 200 мл бутылки, 24 шт. ~ / ящики картонные (для стационаров)</t>
  </si>
  <si>
    <t>24602509020482</t>
  </si>
  <si>
    <t>раствор для инфузий, 2 мг/мл, 200 мл бутылки, 28 шт. ~ / ящики картонные (для стационаров)</t>
  </si>
  <si>
    <t>14602509020485</t>
  </si>
  <si>
    <t>раствор для инфузий, 2 мг/мл, 300 мл бутылки, 12 шт. ~ / ящики картонные (для стационаров)</t>
  </si>
  <si>
    <t>24602509020499</t>
  </si>
  <si>
    <t>4602509020518</t>
  </si>
  <si>
    <t>05.10.2018 617/20-18</t>
  </si>
  <si>
    <t>Ропивакаин Велфарм</t>
  </si>
  <si>
    <t>раствор для инъекций, 2 мг/мл, 20 мл ампулы с кольцом излома или точкой надлома, 5 шт. ~ / пачки картонные</t>
  </si>
  <si>
    <t>ЛП-004802</t>
  </si>
  <si>
    <t>05.10.2018 613/20-18</t>
  </si>
  <si>
    <t>4650099781135</t>
  </si>
  <si>
    <t>раствор для инъекций, 10 мг/мл, 10 мл ампулы с кольцом излома или точкой надлома, 10 шт. ~ / пачки картонные</t>
  </si>
  <si>
    <t>4650099781302</t>
  </si>
  <si>
    <t>раствор для инъекций, 5 мг/мл, 10 мл ампулы с кольцом излома или точкой надлома, 10 шт. ~ / пачки картонные</t>
  </si>
  <si>
    <t>4650099781180</t>
  </si>
  <si>
    <t>раствор для инъекций, 7.5 мг/мл, 10 мл ампулы с кольцом излома или точкой надлома, 5 шт. ~ / пачки картонные</t>
  </si>
  <si>
    <t>4650099781234</t>
  </si>
  <si>
    <t>раствор для инъекций, 10 мг/мл, 5 мл ампулы с кольцом излома или точкой надлома, 5 шт. ~ / пачки картонные</t>
  </si>
  <si>
    <t>4650099781272</t>
  </si>
  <si>
    <t>раствор для инъекций, 2 мг/мл, 5 мл ампулы с кольцом излома или точкой надлома, 5 шт. ~ / пачки картонные</t>
  </si>
  <si>
    <t>4650099781098</t>
  </si>
  <si>
    <t>раствор для инъекций, 7.5 мг/мл, 10 мл ампулы с кольцом излома или точкой надлома, 10 шт. ~ / пачки картонные</t>
  </si>
  <si>
    <t>4650099781241</t>
  </si>
  <si>
    <t>раствор для инъекций, 10 мг/мл, 20 мл ампулы с кольцом излома или точкой надлома, 10 шт. ~ / пачки картонные</t>
  </si>
  <si>
    <t>4650099781326</t>
  </si>
  <si>
    <t>раствор для инъекций, 5 мг/мл, 5 мл ампулы с кольцом излома или точкой надлома, 10 шт. ~ / пачки картонные</t>
  </si>
  <si>
    <t>4650099781166</t>
  </si>
  <si>
    <t>раствор для инъекций, 5 мг/мл, 20 мл ампулы с кольцом излома или точкой надлома, 5 шт. ~ / пачки картонные</t>
  </si>
  <si>
    <t>4650099781197</t>
  </si>
  <si>
    <t>раствор для инъекций, 5 мг/мл, 10 мл ампулы с кольцом излома или точкой надлома, 5 шт. ~ / пачки картонные</t>
  </si>
  <si>
    <t>4650099781173</t>
  </si>
  <si>
    <t>раствор для инъекций, 5 мг/мл, 20 мл ампулы с кольцом излома или точкой надлома, 10 шт. ~ / пачки картонные</t>
  </si>
  <si>
    <t>4650099781203</t>
  </si>
  <si>
    <t>раствор для инъекций, 10 мг/мл, 5 мл ампулы с кольцом излома или точкой надлома, 10 шт. ~ / пачки картонные</t>
  </si>
  <si>
    <t>4650099781289</t>
  </si>
  <si>
    <t>раствор для инъекций, 2 мг/мл, 10 мл ампулы с кольцом излома или точкой надлома, 10 шт. ~ / пачки картонные</t>
  </si>
  <si>
    <t>4650099781128</t>
  </si>
  <si>
    <t>раствор для инъекций, 2 мг/мл, 20 мл ампулы с кольцом излома или точкой надлома, 10 шт. ~ / пачки картонные</t>
  </si>
  <si>
    <t>4650099781142</t>
  </si>
  <si>
    <t>раствор для инъекций, 2 мг/мл, 5 мл ампулы с кольцом излома или точкой надлома, 10 шт. ~ / пачки картонные</t>
  </si>
  <si>
    <t>4650099781104</t>
  </si>
  <si>
    <t>раствор для инъекций, 10 мг/мл, 20 мл ампулы с кольцом излома или точкой надлома, 5 шт. ~ / пачки картонные</t>
  </si>
  <si>
    <t>4650099781319</t>
  </si>
  <si>
    <t>раствор для инъекций, 5 мг/мл, 5 мл ампулы с кольцом излома или точкой надлома, 5 шт. ~ / пачки картонные</t>
  </si>
  <si>
    <t>4650099781159</t>
  </si>
  <si>
    <t>раствор для инъекций, 7.5 мг/мл, 5 мл ампулы с кольцом излома или точкой надлома, 10 шт. ~ / пачки картонные</t>
  </si>
  <si>
    <t>4650099781227</t>
  </si>
  <si>
    <t>раствор для инъекций, 7.5 мг/мл, 5 мл ампулы с кольцом излома или точкой надлома, 5 шт. ~ / пачки картонные</t>
  </si>
  <si>
    <t>4650099781210</t>
  </si>
  <si>
    <t>раствор для инъекций, 2 мг/мл, 10 мл ампулы с кольцом излома или точкой надлома, 5 шт. ~ / пачки картонные</t>
  </si>
  <si>
    <t>4650099781111</t>
  </si>
  <si>
    <t>раствор для инъекций, 7.5 мг/мл, 20 мл ампулы с кольцом излома или точкой надлома, 10 шт. ~ / пачки картонные</t>
  </si>
  <si>
    <t>4650099781265</t>
  </si>
  <si>
    <t>раствор для инъекций, 10 мг/мл, 10 мл ампулы с кольцом излома или точкой надлома, 5 шт. ~ / пачки картонные</t>
  </si>
  <si>
    <t>4650099781296</t>
  </si>
  <si>
    <t>раствор для инъекций, 7.5 мг/мл, 20 мл ампулы с кольцом излома или точкой надлома, 5 шт. ~ / пачки картонные</t>
  </si>
  <si>
    <t>4650099781258</t>
  </si>
  <si>
    <t>Веремед</t>
  </si>
  <si>
    <t>капсулы с пролонгированным высвобождением, 200 мг, (10) - блистеры, 1 шт. ~ / пачки картонные</t>
  </si>
  <si>
    <t>ООО "Джодас Экспоим" - Россия;Пр.,Перв.Уп.,Втор.Уп.,Вып.к.-Новалек Лабораториз Пвт. Лтд. - Индия.</t>
  </si>
  <si>
    <t>ЛП-004863</t>
  </si>
  <si>
    <t>05.10.2018 619/20-18</t>
  </si>
  <si>
    <t>8906072524111</t>
  </si>
  <si>
    <t>Ниоскан</t>
  </si>
  <si>
    <t>ООО "Джодас Экспоим" - Россия;Пр.,Перв.Уп.,Втор.Уп.,Вып.к.-Юниджулс Лайф Сайенсез Лимитед - Индия.</t>
  </si>
  <si>
    <t>ЛП-004432</t>
  </si>
  <si>
    <t>8906072524128</t>
  </si>
  <si>
    <t>8906072524135</t>
  </si>
  <si>
    <t>05.10.2018 620/20-18</t>
  </si>
  <si>
    <t>05.10.2018 621/20-18</t>
  </si>
  <si>
    <t>05.10.2018 622/20-18</t>
  </si>
  <si>
    <t>05.10.2018 623/20-18</t>
  </si>
  <si>
    <t>раствор для инъекций, ~, 5 мл ампулы, 5 шт. ~ / пачки картнонные</t>
  </si>
  <si>
    <t>ЭВЕР Нейро Фарма ГмбХ - Австрия;Пр.,Перв.Уп.,Втор.Уп.-ЭВЕР Фарма Йена ГмбХ - Германия;Вып.к.-ЭВЕР Нейро Фарма ГмбХ - Австрия.</t>
  </si>
  <si>
    <t>раствор для инъекций, ~, 2 мл ампулы, 10 шт. ~ / пачки картонные</t>
  </si>
  <si>
    <t>таблетки, 175 мг+175 мг, (10) - упаковки ячейковые контурные, 2 шт. ~ / пачки картонные</t>
  </si>
  <si>
    <t>05.10.2018 624/20-18</t>
  </si>
  <si>
    <t>4620008624082</t>
  </si>
  <si>
    <t>таблетки, 175 мг+175 мг, (8) - упаковки ячейковые контурные, 7 шт. ~ / пачки картонные</t>
  </si>
  <si>
    <t>4620008624167</t>
  </si>
  <si>
    <t>таблетки, 175 мг+175 мг, (100) - банки, 1 шт. ~ / пачки картонные</t>
  </si>
  <si>
    <t>4620008624136</t>
  </si>
  <si>
    <t>таблетки, 175 мг+175 мг, (10) - упаковки ячейковые контурные, 5 шт. ~ / пачки картонные</t>
  </si>
  <si>
    <t>4620008624112</t>
  </si>
  <si>
    <t>таблетки, 175 мг+175 мг, (50) - банки, 1 шт. ~ / пачки картонные</t>
  </si>
  <si>
    <t>4620008624129</t>
  </si>
  <si>
    <t>Кеторолак Велфарм</t>
  </si>
  <si>
    <t>раствор для внутривенного и внутримышечного введения, 30 мг/мл, 1 мл ампулы с кольцом излома или надрезом и точкой, 5 шт. ~ / пачки картонные</t>
  </si>
  <si>
    <t>ЛП-004964</t>
  </si>
  <si>
    <t>05.10.2018 618/20-18</t>
  </si>
  <si>
    <t>4650099781937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</si>
  <si>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</si>
  <si>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</si>
  <si>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</si>
  <si>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</si>
  <si>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01.10.2018 по 10.10.2018)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</si>
</sst>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1" formatCode="[$-10419]###\ ###"/>
    <numFmt numFmtId="192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1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2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abSelected="1" zoomScaleNormal="100" workbookViewId="0">
      <selection sqref="A1:O1"/>
    </sheetView>
  </sheetViews>
  <sheetFormatPr defaultRowHeight="12.75" x14ac:dyDescent="0.2"/>
  <cols>
    <col min="1" max="1" width="12.5703125" customWidth="1"/>
    <col min="2" max="2" width="18.7109375" customWidth="1"/>
    <col min="3" max="3" width="28.140625" customWidth="1"/>
    <col min="4" max="4" width="18.7109375" customWidth="1"/>
    <col min="5" max="5" width="9.140625" customWidth="1"/>
    <col min="6" max="8" width="10.28515625" customWidth="1"/>
    <col min="9" max="9" width="11" customWidth="1"/>
    <col min="10" max="10" width="11.5703125" customWidth="1"/>
    <col min="13" max="13" width="11.28515625" customWidth="1"/>
    <col min="14" max="14" width="9.7109375" customWidth="1"/>
  </cols>
  <sheetData>
    <row r="1" spans="1:15" ht="57" customHeight="1" x14ac:dyDescent="0.2">
      <c r="A1" s="12" t="s">
        <v>576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.25" customHeight="1" x14ac:dyDescent="0.2"/>
    <row r="3" spans="1:15" ht="114.7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8" t="s">
        <v>572</v>
      </c>
      <c r="H3" s="8" t="s">
        <v>573</v>
      </c>
      <c r="I3" s="8" t="s">
        <v>574</v>
      </c>
      <c r="J3" s="8" t="s">
        <v>575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ht="120" x14ac:dyDescent="0.2">
      <c r="A4" s="2" t="s">
        <v>13</v>
      </c>
      <c r="B4" s="3" t="s">
        <v>313</v>
      </c>
      <c r="C4" s="3" t="s">
        <v>233</v>
      </c>
      <c r="D4" s="3" t="s">
        <v>271</v>
      </c>
      <c r="E4" s="4">
        <v>4</v>
      </c>
      <c r="F4" s="5">
        <v>798.75</v>
      </c>
      <c r="G4" s="11">
        <f>F4*0.12</f>
        <v>95.85</v>
      </c>
      <c r="H4" s="10">
        <f>F4*0.18</f>
        <v>143.77500000000001</v>
      </c>
      <c r="I4" s="10">
        <f>F4+(F4*0.12)+(F4*0.18)</f>
        <v>1038.375</v>
      </c>
      <c r="J4" s="10">
        <f t="shared" ref="J4:J35" si="0">I4*1.1</f>
        <v>1142.2125000000001</v>
      </c>
      <c r="K4" s="6"/>
      <c r="L4" s="3" t="s">
        <v>14</v>
      </c>
      <c r="M4" s="6" t="s">
        <v>397</v>
      </c>
      <c r="N4" s="7" t="s">
        <v>398</v>
      </c>
      <c r="O4" s="7" t="s">
        <v>232</v>
      </c>
    </row>
    <row r="5" spans="1:15" ht="75" x14ac:dyDescent="0.2">
      <c r="A5" s="2" t="s">
        <v>22</v>
      </c>
      <c r="B5" s="3" t="s">
        <v>23</v>
      </c>
      <c r="C5" s="3" t="s">
        <v>368</v>
      </c>
      <c r="D5" s="3" t="s">
        <v>369</v>
      </c>
      <c r="E5" s="4">
        <v>12</v>
      </c>
      <c r="F5" s="5">
        <v>96.14</v>
      </c>
      <c r="G5" s="11">
        <f>F5*0.15</f>
        <v>14.420999999999999</v>
      </c>
      <c r="H5" s="10">
        <f>F5*0.25</f>
        <v>24.035</v>
      </c>
      <c r="I5" s="10">
        <f>F5+(F5*0.15)+(F5*0.25)</f>
        <v>134.596</v>
      </c>
      <c r="J5" s="10">
        <f t="shared" si="0"/>
        <v>148.05560000000003</v>
      </c>
      <c r="K5" s="6"/>
      <c r="L5" s="3" t="s">
        <v>24</v>
      </c>
      <c r="M5" s="6" t="s">
        <v>370</v>
      </c>
      <c r="N5" s="7" t="s">
        <v>26</v>
      </c>
      <c r="O5" s="7" t="s">
        <v>225</v>
      </c>
    </row>
    <row r="6" spans="1:15" ht="75" x14ac:dyDescent="0.2">
      <c r="A6" s="2" t="s">
        <v>22</v>
      </c>
      <c r="B6" s="3" t="s">
        <v>23</v>
      </c>
      <c r="C6" s="3" t="s">
        <v>371</v>
      </c>
      <c r="D6" s="3" t="s">
        <v>369</v>
      </c>
      <c r="E6" s="4">
        <v>12</v>
      </c>
      <c r="F6" s="5">
        <v>122.1</v>
      </c>
      <c r="G6" s="11">
        <f>F6*0.12</f>
        <v>14.651999999999999</v>
      </c>
      <c r="H6" s="10">
        <f>F6*0.18</f>
        <v>21.977999999999998</v>
      </c>
      <c r="I6" s="10">
        <f>F6+(F6*0.12)+(F6*0.18)</f>
        <v>158.72999999999999</v>
      </c>
      <c r="J6" s="10">
        <f t="shared" si="0"/>
        <v>174.60300000000001</v>
      </c>
      <c r="K6" s="6"/>
      <c r="L6" s="3" t="s">
        <v>24</v>
      </c>
      <c r="M6" s="6" t="s">
        <v>370</v>
      </c>
      <c r="N6" s="7" t="s">
        <v>25</v>
      </c>
      <c r="O6" s="7" t="s">
        <v>225</v>
      </c>
    </row>
    <row r="7" spans="1:15" ht="45" x14ac:dyDescent="0.2">
      <c r="A7" s="2" t="s">
        <v>27</v>
      </c>
      <c r="B7" s="3" t="s">
        <v>28</v>
      </c>
      <c r="C7" s="3" t="s">
        <v>250</v>
      </c>
      <c r="D7" s="3" t="s">
        <v>19</v>
      </c>
      <c r="E7" s="4">
        <v>200</v>
      </c>
      <c r="F7" s="5">
        <v>13.98</v>
      </c>
      <c r="G7" s="9">
        <f>F7*0.18</f>
        <v>2.5164</v>
      </c>
      <c r="H7" s="10">
        <f>F7*0.31</f>
        <v>4.3338000000000001</v>
      </c>
      <c r="I7" s="10">
        <f>F7+(F7*0.18)+(F7*0.31)</f>
        <v>20.830200000000001</v>
      </c>
      <c r="J7" s="10">
        <f t="shared" si="0"/>
        <v>22.913220000000003</v>
      </c>
      <c r="K7" s="6"/>
      <c r="L7" s="3" t="s">
        <v>29</v>
      </c>
      <c r="M7" s="6" t="s">
        <v>458</v>
      </c>
      <c r="N7" s="7" t="s">
        <v>30</v>
      </c>
      <c r="O7" s="7" t="s">
        <v>169</v>
      </c>
    </row>
    <row r="8" spans="1:15" ht="60" x14ac:dyDescent="0.2">
      <c r="A8" s="2" t="s">
        <v>60</v>
      </c>
      <c r="B8" s="3" t="s">
        <v>61</v>
      </c>
      <c r="C8" s="3" t="s">
        <v>556</v>
      </c>
      <c r="D8" s="3" t="s">
        <v>115</v>
      </c>
      <c r="E8" s="4">
        <v>20</v>
      </c>
      <c r="F8" s="5">
        <v>26.78</v>
      </c>
      <c r="G8" s="9">
        <f>F8*0.18</f>
        <v>4.8204000000000002</v>
      </c>
      <c r="H8" s="10">
        <f>F8*0.31</f>
        <v>8.3018000000000001</v>
      </c>
      <c r="I8" s="10">
        <f>F8+(F8*0.18)+(F8*0.31)</f>
        <v>39.902200000000001</v>
      </c>
      <c r="J8" s="10">
        <f t="shared" si="0"/>
        <v>43.892420000000001</v>
      </c>
      <c r="K8" s="6"/>
      <c r="L8" s="3" t="s">
        <v>307</v>
      </c>
      <c r="M8" s="6" t="s">
        <v>557</v>
      </c>
      <c r="N8" s="7" t="s">
        <v>558</v>
      </c>
      <c r="O8" s="7" t="s">
        <v>173</v>
      </c>
    </row>
    <row r="9" spans="1:15" ht="45" x14ac:dyDescent="0.2">
      <c r="A9" s="2" t="s">
        <v>60</v>
      </c>
      <c r="B9" s="3" t="s">
        <v>61</v>
      </c>
      <c r="C9" s="3" t="s">
        <v>565</v>
      </c>
      <c r="D9" s="3" t="s">
        <v>115</v>
      </c>
      <c r="E9" s="4">
        <v>50</v>
      </c>
      <c r="F9" s="5">
        <v>66.91</v>
      </c>
      <c r="G9" s="11">
        <f>F9*0.15</f>
        <v>10.036499999999998</v>
      </c>
      <c r="H9" s="10">
        <f>F9*0.25</f>
        <v>16.727499999999999</v>
      </c>
      <c r="I9" s="10">
        <f>F9+(F9*0.15)+(F9*0.25)</f>
        <v>93.674000000000007</v>
      </c>
      <c r="J9" s="10">
        <f t="shared" si="0"/>
        <v>103.04140000000001</v>
      </c>
      <c r="K9" s="6"/>
      <c r="L9" s="3" t="s">
        <v>307</v>
      </c>
      <c r="M9" s="6" t="s">
        <v>557</v>
      </c>
      <c r="N9" s="7" t="s">
        <v>566</v>
      </c>
      <c r="O9" s="7" t="s">
        <v>173</v>
      </c>
    </row>
    <row r="10" spans="1:15" ht="60" x14ac:dyDescent="0.2">
      <c r="A10" s="2" t="s">
        <v>60</v>
      </c>
      <c r="B10" s="3" t="s">
        <v>61</v>
      </c>
      <c r="C10" s="3" t="s">
        <v>563</v>
      </c>
      <c r="D10" s="3" t="s">
        <v>115</v>
      </c>
      <c r="E10" s="4">
        <v>50</v>
      </c>
      <c r="F10" s="5">
        <v>66.92</v>
      </c>
      <c r="G10" s="11">
        <f>F10*0.15</f>
        <v>10.038</v>
      </c>
      <c r="H10" s="10">
        <f>F10*0.25</f>
        <v>16.73</v>
      </c>
      <c r="I10" s="10">
        <f>F10+(F10*0.15)+(F10*0.25)</f>
        <v>93.688000000000002</v>
      </c>
      <c r="J10" s="10">
        <f t="shared" si="0"/>
        <v>103.05680000000001</v>
      </c>
      <c r="K10" s="6"/>
      <c r="L10" s="3" t="s">
        <v>307</v>
      </c>
      <c r="M10" s="6" t="s">
        <v>557</v>
      </c>
      <c r="N10" s="7" t="s">
        <v>564</v>
      </c>
      <c r="O10" s="7" t="s">
        <v>173</v>
      </c>
    </row>
    <row r="11" spans="1:15" ht="60" x14ac:dyDescent="0.2">
      <c r="A11" s="2" t="s">
        <v>60</v>
      </c>
      <c r="B11" s="3" t="s">
        <v>61</v>
      </c>
      <c r="C11" s="3" t="s">
        <v>559</v>
      </c>
      <c r="D11" s="3" t="s">
        <v>115</v>
      </c>
      <c r="E11" s="4">
        <v>56</v>
      </c>
      <c r="F11" s="5">
        <v>74.95</v>
      </c>
      <c r="G11" s="11">
        <f>F11*0.15</f>
        <v>11.2425</v>
      </c>
      <c r="H11" s="10">
        <f>F11*0.25</f>
        <v>18.737500000000001</v>
      </c>
      <c r="I11" s="10">
        <f>F11+(F11*0.15)+(F11*0.25)</f>
        <v>104.92999999999999</v>
      </c>
      <c r="J11" s="10">
        <f t="shared" si="0"/>
        <v>115.423</v>
      </c>
      <c r="K11" s="6"/>
      <c r="L11" s="3" t="s">
        <v>307</v>
      </c>
      <c r="M11" s="6" t="s">
        <v>557</v>
      </c>
      <c r="N11" s="7" t="s">
        <v>560</v>
      </c>
      <c r="O11" s="7" t="s">
        <v>173</v>
      </c>
    </row>
    <row r="12" spans="1:15" ht="45" x14ac:dyDescent="0.2">
      <c r="A12" s="2" t="s">
        <v>60</v>
      </c>
      <c r="B12" s="3" t="s">
        <v>61</v>
      </c>
      <c r="C12" s="3" t="s">
        <v>561</v>
      </c>
      <c r="D12" s="3" t="s">
        <v>115</v>
      </c>
      <c r="E12" s="4">
        <v>100</v>
      </c>
      <c r="F12" s="5">
        <v>117.15</v>
      </c>
      <c r="G12" s="11">
        <f>F12*0.12</f>
        <v>14.058</v>
      </c>
      <c r="H12" s="10">
        <f>F12*0.18</f>
        <v>21.087</v>
      </c>
      <c r="I12" s="10">
        <f>F12+(F12*0.12)+(F12*0.18)</f>
        <v>152.29499999999999</v>
      </c>
      <c r="J12" s="10">
        <f t="shared" si="0"/>
        <v>167.52449999999999</v>
      </c>
      <c r="K12" s="6"/>
      <c r="L12" s="3" t="s">
        <v>307</v>
      </c>
      <c r="M12" s="6" t="s">
        <v>557</v>
      </c>
      <c r="N12" s="7" t="s">
        <v>562</v>
      </c>
      <c r="O12" s="7" t="s">
        <v>173</v>
      </c>
    </row>
    <row r="13" spans="1:15" ht="60" x14ac:dyDescent="0.2">
      <c r="A13" s="2" t="s">
        <v>31</v>
      </c>
      <c r="B13" s="3" t="s">
        <v>32</v>
      </c>
      <c r="C13" s="3" t="s">
        <v>258</v>
      </c>
      <c r="D13" s="3" t="s">
        <v>19</v>
      </c>
      <c r="E13" s="4">
        <v>30</v>
      </c>
      <c r="F13" s="5">
        <v>13.03</v>
      </c>
      <c r="G13" s="9">
        <f>F13*0.18</f>
        <v>2.3453999999999997</v>
      </c>
      <c r="H13" s="10">
        <f>F13*0.31</f>
        <v>4.0392999999999999</v>
      </c>
      <c r="I13" s="10">
        <f>F13+(F13*0.18)+(F13*0.31)</f>
        <v>19.4147</v>
      </c>
      <c r="J13" s="10">
        <f t="shared" si="0"/>
        <v>21.356170000000002</v>
      </c>
      <c r="K13" s="6"/>
      <c r="L13" s="3" t="s">
        <v>118</v>
      </c>
      <c r="M13" s="6" t="s">
        <v>486</v>
      </c>
      <c r="N13" s="7" t="s">
        <v>119</v>
      </c>
      <c r="O13" s="7" t="s">
        <v>241</v>
      </c>
    </row>
    <row r="14" spans="1:15" ht="270" x14ac:dyDescent="0.2">
      <c r="A14" s="2" t="s">
        <v>94</v>
      </c>
      <c r="B14" s="3" t="s">
        <v>95</v>
      </c>
      <c r="C14" s="3" t="s">
        <v>447</v>
      </c>
      <c r="D14" s="3" t="s">
        <v>448</v>
      </c>
      <c r="E14" s="4">
        <v>30</v>
      </c>
      <c r="F14" s="5">
        <v>629.27</v>
      </c>
      <c r="G14" s="11">
        <f>F14*0.12</f>
        <v>75.5124</v>
      </c>
      <c r="H14" s="10">
        <f>F14*0.18</f>
        <v>113.26859999999999</v>
      </c>
      <c r="I14" s="10">
        <f>F14+(F14*0.12)+(F14*0.18)</f>
        <v>818.05099999999993</v>
      </c>
      <c r="J14" s="10">
        <f t="shared" si="0"/>
        <v>899.85609999999997</v>
      </c>
      <c r="K14" s="6"/>
      <c r="L14" s="3" t="s">
        <v>96</v>
      </c>
      <c r="M14" s="6" t="s">
        <v>449</v>
      </c>
      <c r="N14" s="7" t="s">
        <v>109</v>
      </c>
      <c r="O14" s="7" t="s">
        <v>177</v>
      </c>
    </row>
    <row r="15" spans="1:15" ht="105" x14ac:dyDescent="0.2">
      <c r="A15" s="2" t="s">
        <v>35</v>
      </c>
      <c r="B15" s="3" t="s">
        <v>36</v>
      </c>
      <c r="C15" s="3" t="s">
        <v>358</v>
      </c>
      <c r="D15" s="3" t="s">
        <v>259</v>
      </c>
      <c r="E15" s="4">
        <v>14</v>
      </c>
      <c r="F15" s="5">
        <v>80.260000000000005</v>
      </c>
      <c r="G15" s="11">
        <f>F15*0.15</f>
        <v>12.039</v>
      </c>
      <c r="H15" s="10">
        <f>F15*0.25</f>
        <v>20.065000000000001</v>
      </c>
      <c r="I15" s="10">
        <f>F15+(F15*0.15)+(F15*0.25)</f>
        <v>112.364</v>
      </c>
      <c r="J15" s="10">
        <f t="shared" si="0"/>
        <v>123.60040000000002</v>
      </c>
      <c r="K15" s="6"/>
      <c r="L15" s="3" t="s">
        <v>37</v>
      </c>
      <c r="M15" s="6" t="s">
        <v>359</v>
      </c>
      <c r="N15" s="7" t="s">
        <v>192</v>
      </c>
      <c r="O15" s="7" t="s">
        <v>181</v>
      </c>
    </row>
    <row r="16" spans="1:15" ht="105" x14ac:dyDescent="0.2">
      <c r="A16" s="2" t="s">
        <v>35</v>
      </c>
      <c r="B16" s="3" t="s">
        <v>36</v>
      </c>
      <c r="C16" s="3" t="s">
        <v>316</v>
      </c>
      <c r="D16" s="3" t="s">
        <v>259</v>
      </c>
      <c r="E16" s="4">
        <v>28</v>
      </c>
      <c r="F16" s="5">
        <v>136.62</v>
      </c>
      <c r="G16" s="11">
        <f>F16*0.12</f>
        <v>16.394400000000001</v>
      </c>
      <c r="H16" s="10">
        <f>F16*0.18</f>
        <v>24.5916</v>
      </c>
      <c r="I16" s="10">
        <f>F16+(F16*0.12)+(F16*0.18)</f>
        <v>177.60599999999999</v>
      </c>
      <c r="J16" s="10">
        <f t="shared" si="0"/>
        <v>195.36660000000001</v>
      </c>
      <c r="K16" s="6"/>
      <c r="L16" s="3" t="s">
        <v>37</v>
      </c>
      <c r="M16" s="6" t="s">
        <v>359</v>
      </c>
      <c r="N16" s="7" t="s">
        <v>191</v>
      </c>
      <c r="O16" s="7" t="s">
        <v>181</v>
      </c>
    </row>
    <row r="17" spans="1:15" ht="105" x14ac:dyDescent="0.2">
      <c r="A17" s="2" t="s">
        <v>35</v>
      </c>
      <c r="B17" s="3" t="s">
        <v>36</v>
      </c>
      <c r="C17" s="3" t="s">
        <v>360</v>
      </c>
      <c r="D17" s="3" t="s">
        <v>259</v>
      </c>
      <c r="E17" s="4">
        <v>28</v>
      </c>
      <c r="F17" s="5">
        <v>185.59</v>
      </c>
      <c r="G17" s="11">
        <f>F17*0.12</f>
        <v>22.270800000000001</v>
      </c>
      <c r="H17" s="10">
        <f>F17*0.18</f>
        <v>33.406199999999998</v>
      </c>
      <c r="I17" s="10">
        <f>F17+(F17*0.12)+(F17*0.18)</f>
        <v>241.267</v>
      </c>
      <c r="J17" s="10">
        <f t="shared" si="0"/>
        <v>265.39370000000002</v>
      </c>
      <c r="K17" s="6"/>
      <c r="L17" s="3" t="s">
        <v>37</v>
      </c>
      <c r="M17" s="6" t="s">
        <v>359</v>
      </c>
      <c r="N17" s="7" t="s">
        <v>193</v>
      </c>
      <c r="O17" s="7" t="s">
        <v>181</v>
      </c>
    </row>
    <row r="18" spans="1:15" ht="150" x14ac:dyDescent="0.2">
      <c r="A18" s="2" t="s">
        <v>38</v>
      </c>
      <c r="B18" s="3" t="s">
        <v>39</v>
      </c>
      <c r="C18" s="3" t="s">
        <v>451</v>
      </c>
      <c r="D18" s="3" t="s">
        <v>305</v>
      </c>
      <c r="E18" s="4">
        <v>10</v>
      </c>
      <c r="F18" s="5">
        <v>68.39</v>
      </c>
      <c r="G18" s="11">
        <f>F18*0.15</f>
        <v>10.2585</v>
      </c>
      <c r="H18" s="10">
        <f>F18*0.25</f>
        <v>17.0975</v>
      </c>
      <c r="I18" s="10">
        <f>F18+(F18*0.15)+(F18*0.25)</f>
        <v>95.745999999999995</v>
      </c>
      <c r="J18" s="10">
        <f t="shared" si="0"/>
        <v>105.3206</v>
      </c>
      <c r="K18" s="6"/>
      <c r="L18" s="3" t="s">
        <v>242</v>
      </c>
      <c r="M18" s="6" t="s">
        <v>452</v>
      </c>
      <c r="N18" s="7" t="s">
        <v>243</v>
      </c>
      <c r="O18" s="7" t="s">
        <v>188</v>
      </c>
    </row>
    <row r="19" spans="1:15" ht="150" x14ac:dyDescent="0.2">
      <c r="A19" s="2" t="s">
        <v>38</v>
      </c>
      <c r="B19" s="3" t="s">
        <v>39</v>
      </c>
      <c r="C19" s="3" t="s">
        <v>451</v>
      </c>
      <c r="D19" s="3" t="s">
        <v>305</v>
      </c>
      <c r="E19" s="4">
        <v>10</v>
      </c>
      <c r="F19" s="5">
        <v>68.39</v>
      </c>
      <c r="G19" s="11">
        <f>F19*0.15</f>
        <v>10.2585</v>
      </c>
      <c r="H19" s="10">
        <f>F19*0.25</f>
        <v>17.0975</v>
      </c>
      <c r="I19" s="10">
        <f>F19+(F19*0.15)+(F19*0.25)</f>
        <v>95.745999999999995</v>
      </c>
      <c r="J19" s="10">
        <f t="shared" si="0"/>
        <v>105.3206</v>
      </c>
      <c r="K19" s="6"/>
      <c r="L19" s="3" t="s">
        <v>242</v>
      </c>
      <c r="M19" s="6" t="s">
        <v>452</v>
      </c>
      <c r="N19" s="7" t="s">
        <v>244</v>
      </c>
      <c r="O19" s="7" t="s">
        <v>188</v>
      </c>
    </row>
    <row r="20" spans="1:15" ht="150" x14ac:dyDescent="0.2">
      <c r="A20" s="2" t="s">
        <v>38</v>
      </c>
      <c r="B20" s="3" t="s">
        <v>39</v>
      </c>
      <c r="C20" s="3" t="s">
        <v>451</v>
      </c>
      <c r="D20" s="3" t="s">
        <v>305</v>
      </c>
      <c r="E20" s="4">
        <v>10</v>
      </c>
      <c r="F20" s="5">
        <v>68.39</v>
      </c>
      <c r="G20" s="11">
        <f>F20*0.15</f>
        <v>10.2585</v>
      </c>
      <c r="H20" s="10">
        <f>F20*0.25</f>
        <v>17.0975</v>
      </c>
      <c r="I20" s="10">
        <f>F20+(F20*0.15)+(F20*0.25)</f>
        <v>95.745999999999995</v>
      </c>
      <c r="J20" s="10">
        <f t="shared" si="0"/>
        <v>105.3206</v>
      </c>
      <c r="K20" s="6"/>
      <c r="L20" s="3" t="s">
        <v>242</v>
      </c>
      <c r="M20" s="6" t="s">
        <v>452</v>
      </c>
      <c r="N20" s="7" t="s">
        <v>245</v>
      </c>
      <c r="O20" s="7" t="s">
        <v>188</v>
      </c>
    </row>
    <row r="21" spans="1:15" ht="150" x14ac:dyDescent="0.2">
      <c r="A21" s="2" t="s">
        <v>38</v>
      </c>
      <c r="B21" s="3" t="s">
        <v>39</v>
      </c>
      <c r="C21" s="3" t="s">
        <v>451</v>
      </c>
      <c r="D21" s="3" t="s">
        <v>305</v>
      </c>
      <c r="E21" s="4">
        <v>10</v>
      </c>
      <c r="F21" s="5">
        <v>68.39</v>
      </c>
      <c r="G21" s="11">
        <f>F21*0.15</f>
        <v>10.2585</v>
      </c>
      <c r="H21" s="10">
        <f>F21*0.25</f>
        <v>17.0975</v>
      </c>
      <c r="I21" s="10">
        <f>F21+(F21*0.15)+(F21*0.25)</f>
        <v>95.745999999999995</v>
      </c>
      <c r="J21" s="10">
        <f t="shared" si="0"/>
        <v>105.3206</v>
      </c>
      <c r="K21" s="6"/>
      <c r="L21" s="3" t="s">
        <v>242</v>
      </c>
      <c r="M21" s="6" t="s">
        <v>452</v>
      </c>
      <c r="N21" s="7" t="s">
        <v>246</v>
      </c>
      <c r="O21" s="7" t="s">
        <v>188</v>
      </c>
    </row>
    <row r="22" spans="1:15" ht="90" x14ac:dyDescent="0.2">
      <c r="A22" s="2" t="s">
        <v>55</v>
      </c>
      <c r="B22" s="3" t="s">
        <v>236</v>
      </c>
      <c r="C22" s="3" t="s">
        <v>354</v>
      </c>
      <c r="D22" s="3" t="s">
        <v>355</v>
      </c>
      <c r="E22" s="4">
        <v>28</v>
      </c>
      <c r="F22" s="5">
        <v>498.9</v>
      </c>
      <c r="G22" s="11">
        <f>F22*0.12</f>
        <v>59.867999999999995</v>
      </c>
      <c r="H22" s="10">
        <f>F22*0.18</f>
        <v>89.801999999999992</v>
      </c>
      <c r="I22" s="10">
        <f>F22+(F22*0.12)+(F22*0.18)</f>
        <v>648.57000000000005</v>
      </c>
      <c r="J22" s="10">
        <f t="shared" si="0"/>
        <v>713.42700000000013</v>
      </c>
      <c r="K22" s="6"/>
      <c r="L22" s="3" t="s">
        <v>237</v>
      </c>
      <c r="M22" s="6" t="s">
        <v>356</v>
      </c>
      <c r="N22" s="7" t="s">
        <v>357</v>
      </c>
      <c r="O22" s="7" t="s">
        <v>165</v>
      </c>
    </row>
    <row r="23" spans="1:15" ht="105" x14ac:dyDescent="0.2">
      <c r="A23" s="2" t="s">
        <v>73</v>
      </c>
      <c r="B23" s="3" t="s">
        <v>538</v>
      </c>
      <c r="C23" s="3" t="s">
        <v>539</v>
      </c>
      <c r="D23" s="3" t="s">
        <v>540</v>
      </c>
      <c r="E23" s="4">
        <v>10</v>
      </c>
      <c r="F23" s="5">
        <v>82</v>
      </c>
      <c r="G23" s="11">
        <f>F23*0.15</f>
        <v>12.299999999999999</v>
      </c>
      <c r="H23" s="10">
        <f>F23*0.25</f>
        <v>20.5</v>
      </c>
      <c r="I23" s="10">
        <f>F23+(F23*0.15)+(F23*0.25)</f>
        <v>114.8</v>
      </c>
      <c r="J23" s="10">
        <f t="shared" si="0"/>
        <v>126.28</v>
      </c>
      <c r="K23" s="6"/>
      <c r="L23" s="3" t="s">
        <v>541</v>
      </c>
      <c r="M23" s="6" t="s">
        <v>542</v>
      </c>
      <c r="N23" s="7" t="s">
        <v>543</v>
      </c>
      <c r="O23" s="7" t="s">
        <v>231</v>
      </c>
    </row>
    <row r="24" spans="1:15" ht="180" x14ac:dyDescent="0.2">
      <c r="A24" s="2" t="s">
        <v>46</v>
      </c>
      <c r="B24" s="3" t="s">
        <v>46</v>
      </c>
      <c r="C24" s="3" t="s">
        <v>268</v>
      </c>
      <c r="D24" s="3" t="s">
        <v>338</v>
      </c>
      <c r="E24" s="4">
        <v>1</v>
      </c>
      <c r="F24" s="5">
        <v>3900</v>
      </c>
      <c r="G24" s="11">
        <f t="shared" ref="G24:G44" si="1">F24*0.12</f>
        <v>468</v>
      </c>
      <c r="H24" s="10">
        <f t="shared" ref="H24:H44" si="2">F24*0.18</f>
        <v>702</v>
      </c>
      <c r="I24" s="10">
        <f t="shared" ref="I24:I44" si="3">F24+(F24*0.12)+(F24*0.18)</f>
        <v>5070</v>
      </c>
      <c r="J24" s="10">
        <f t="shared" si="0"/>
        <v>5577</v>
      </c>
      <c r="K24" s="6"/>
      <c r="L24" s="3" t="s">
        <v>339</v>
      </c>
      <c r="M24" s="6" t="s">
        <v>340</v>
      </c>
      <c r="N24" s="7" t="s">
        <v>341</v>
      </c>
      <c r="O24" s="7" t="s">
        <v>216</v>
      </c>
    </row>
    <row r="25" spans="1:15" ht="135" x14ac:dyDescent="0.2">
      <c r="A25" s="2" t="s">
        <v>111</v>
      </c>
      <c r="B25" s="3" t="s">
        <v>112</v>
      </c>
      <c r="C25" s="3" t="s">
        <v>394</v>
      </c>
      <c r="D25" s="3" t="s">
        <v>395</v>
      </c>
      <c r="E25" s="4">
        <v>10</v>
      </c>
      <c r="F25" s="5">
        <v>3445.11</v>
      </c>
      <c r="G25" s="11">
        <f t="shared" si="1"/>
        <v>413.41320000000002</v>
      </c>
      <c r="H25" s="10">
        <f t="shared" si="2"/>
        <v>620.11980000000005</v>
      </c>
      <c r="I25" s="10">
        <f t="shared" si="3"/>
        <v>4478.643</v>
      </c>
      <c r="J25" s="10">
        <f t="shared" si="0"/>
        <v>4926.5073000000002</v>
      </c>
      <c r="K25" s="6"/>
      <c r="L25" s="3" t="s">
        <v>113</v>
      </c>
      <c r="M25" s="6" t="s">
        <v>396</v>
      </c>
      <c r="N25" s="7" t="s">
        <v>114</v>
      </c>
      <c r="O25" s="7" t="s">
        <v>180</v>
      </c>
    </row>
    <row r="26" spans="1:15" ht="90" x14ac:dyDescent="0.2">
      <c r="A26" s="2" t="s">
        <v>33</v>
      </c>
      <c r="B26" s="3" t="s">
        <v>34</v>
      </c>
      <c r="C26" s="3" t="s">
        <v>379</v>
      </c>
      <c r="D26" s="3" t="s">
        <v>299</v>
      </c>
      <c r="E26" s="4">
        <v>1</v>
      </c>
      <c r="F26" s="5">
        <v>150.05000000000001</v>
      </c>
      <c r="G26" s="11">
        <f t="shared" si="1"/>
        <v>18.006</v>
      </c>
      <c r="H26" s="10">
        <f t="shared" si="2"/>
        <v>27.009</v>
      </c>
      <c r="I26" s="10">
        <f t="shared" si="3"/>
        <v>195.065</v>
      </c>
      <c r="J26" s="10">
        <f t="shared" si="0"/>
        <v>214.57150000000001</v>
      </c>
      <c r="K26" s="6"/>
      <c r="L26" s="3" t="s">
        <v>107</v>
      </c>
      <c r="M26" s="6" t="s">
        <v>380</v>
      </c>
      <c r="N26" s="7" t="s">
        <v>381</v>
      </c>
      <c r="O26" s="7"/>
    </row>
    <row r="27" spans="1:15" ht="390" x14ac:dyDescent="0.2">
      <c r="A27" s="2" t="s">
        <v>47</v>
      </c>
      <c r="B27" s="3" t="s">
        <v>48</v>
      </c>
      <c r="C27" s="3" t="s">
        <v>350</v>
      </c>
      <c r="D27" s="3" t="s">
        <v>0</v>
      </c>
      <c r="E27" s="4">
        <v>1</v>
      </c>
      <c r="F27" s="5">
        <v>151.19999999999999</v>
      </c>
      <c r="G27" s="11">
        <f t="shared" si="1"/>
        <v>18.143999999999998</v>
      </c>
      <c r="H27" s="10">
        <f t="shared" si="2"/>
        <v>27.215999999999998</v>
      </c>
      <c r="I27" s="10">
        <f t="shared" si="3"/>
        <v>196.56</v>
      </c>
      <c r="J27" s="10">
        <f t="shared" si="0"/>
        <v>216.21600000000001</v>
      </c>
      <c r="K27" s="6"/>
      <c r="L27" s="3" t="s">
        <v>49</v>
      </c>
      <c r="M27" s="6" t="s">
        <v>349</v>
      </c>
      <c r="N27" s="7" t="s">
        <v>50</v>
      </c>
      <c r="O27" s="7"/>
    </row>
    <row r="28" spans="1:15" ht="390" x14ac:dyDescent="0.2">
      <c r="A28" s="2" t="s">
        <v>47</v>
      </c>
      <c r="B28" s="3" t="s">
        <v>48</v>
      </c>
      <c r="C28" s="3" t="s">
        <v>240</v>
      </c>
      <c r="D28" s="3" t="s">
        <v>0</v>
      </c>
      <c r="E28" s="4">
        <v>50</v>
      </c>
      <c r="F28" s="5">
        <v>7475.9</v>
      </c>
      <c r="G28" s="11">
        <f t="shared" si="1"/>
        <v>897.10799999999995</v>
      </c>
      <c r="H28" s="10">
        <f t="shared" si="2"/>
        <v>1345.6619999999998</v>
      </c>
      <c r="I28" s="10">
        <f t="shared" si="3"/>
        <v>9718.67</v>
      </c>
      <c r="J28" s="10">
        <f t="shared" si="0"/>
        <v>10690.537</v>
      </c>
      <c r="K28" s="6"/>
      <c r="L28" s="3" t="s">
        <v>49</v>
      </c>
      <c r="M28" s="6" t="s">
        <v>349</v>
      </c>
      <c r="N28" s="7" t="s">
        <v>102</v>
      </c>
      <c r="O28" s="7" t="s">
        <v>178</v>
      </c>
    </row>
    <row r="29" spans="1:15" ht="75" x14ac:dyDescent="0.2">
      <c r="A29" s="2" t="s">
        <v>135</v>
      </c>
      <c r="B29" s="3" t="s">
        <v>317</v>
      </c>
      <c r="C29" s="3" t="s">
        <v>318</v>
      </c>
      <c r="D29" s="3" t="s">
        <v>204</v>
      </c>
      <c r="E29" s="4">
        <v>28</v>
      </c>
      <c r="F29" s="5">
        <v>390.32</v>
      </c>
      <c r="G29" s="11">
        <f t="shared" si="1"/>
        <v>46.8384</v>
      </c>
      <c r="H29" s="10">
        <f t="shared" si="2"/>
        <v>70.257599999999996</v>
      </c>
      <c r="I29" s="10">
        <f t="shared" si="3"/>
        <v>507.41599999999994</v>
      </c>
      <c r="J29" s="10">
        <f t="shared" si="0"/>
        <v>558.1576</v>
      </c>
      <c r="K29" s="6"/>
      <c r="L29" s="3" t="s">
        <v>319</v>
      </c>
      <c r="M29" s="6" t="s">
        <v>320</v>
      </c>
      <c r="N29" s="7" t="s">
        <v>321</v>
      </c>
      <c r="O29" s="7" t="s">
        <v>164</v>
      </c>
    </row>
    <row r="30" spans="1:15" ht="75" x14ac:dyDescent="0.2">
      <c r="A30" s="2" t="s">
        <v>135</v>
      </c>
      <c r="B30" s="3" t="s">
        <v>317</v>
      </c>
      <c r="C30" s="3" t="s">
        <v>324</v>
      </c>
      <c r="D30" s="3" t="s">
        <v>204</v>
      </c>
      <c r="E30" s="4">
        <v>28</v>
      </c>
      <c r="F30" s="5">
        <v>390.32</v>
      </c>
      <c r="G30" s="11">
        <f t="shared" si="1"/>
        <v>46.8384</v>
      </c>
      <c r="H30" s="10">
        <f t="shared" si="2"/>
        <v>70.257599999999996</v>
      </c>
      <c r="I30" s="10">
        <f t="shared" si="3"/>
        <v>507.41599999999994</v>
      </c>
      <c r="J30" s="10">
        <f t="shared" si="0"/>
        <v>558.1576</v>
      </c>
      <c r="K30" s="6"/>
      <c r="L30" s="3" t="s">
        <v>319</v>
      </c>
      <c r="M30" s="6" t="s">
        <v>320</v>
      </c>
      <c r="N30" s="7" t="s">
        <v>325</v>
      </c>
      <c r="O30" s="7" t="s">
        <v>164</v>
      </c>
    </row>
    <row r="31" spans="1:15" ht="75" x14ac:dyDescent="0.2">
      <c r="A31" s="2" t="s">
        <v>135</v>
      </c>
      <c r="B31" s="3" t="s">
        <v>317</v>
      </c>
      <c r="C31" s="3" t="s">
        <v>322</v>
      </c>
      <c r="D31" s="3" t="s">
        <v>204</v>
      </c>
      <c r="E31" s="4">
        <v>28</v>
      </c>
      <c r="F31" s="5">
        <v>403.48</v>
      </c>
      <c r="G31" s="11">
        <f t="shared" si="1"/>
        <v>48.4176</v>
      </c>
      <c r="H31" s="10">
        <f t="shared" si="2"/>
        <v>72.626400000000004</v>
      </c>
      <c r="I31" s="10">
        <f t="shared" si="3"/>
        <v>524.524</v>
      </c>
      <c r="J31" s="10">
        <f t="shared" si="0"/>
        <v>576.97640000000001</v>
      </c>
      <c r="K31" s="6"/>
      <c r="L31" s="3" t="s">
        <v>319</v>
      </c>
      <c r="M31" s="6" t="s">
        <v>320</v>
      </c>
      <c r="N31" s="7" t="s">
        <v>323</v>
      </c>
      <c r="O31" s="7" t="s">
        <v>164</v>
      </c>
    </row>
    <row r="32" spans="1:15" ht="75" x14ac:dyDescent="0.2">
      <c r="A32" s="2" t="s">
        <v>135</v>
      </c>
      <c r="B32" s="3" t="s">
        <v>317</v>
      </c>
      <c r="C32" s="3" t="s">
        <v>330</v>
      </c>
      <c r="D32" s="3" t="s">
        <v>204</v>
      </c>
      <c r="E32" s="4">
        <v>28</v>
      </c>
      <c r="F32" s="5">
        <v>403.48</v>
      </c>
      <c r="G32" s="11">
        <f t="shared" si="1"/>
        <v>48.4176</v>
      </c>
      <c r="H32" s="10">
        <f t="shared" si="2"/>
        <v>72.626400000000004</v>
      </c>
      <c r="I32" s="10">
        <f t="shared" si="3"/>
        <v>524.524</v>
      </c>
      <c r="J32" s="10">
        <f t="shared" si="0"/>
        <v>576.97640000000001</v>
      </c>
      <c r="K32" s="6"/>
      <c r="L32" s="3" t="s">
        <v>319</v>
      </c>
      <c r="M32" s="6" t="s">
        <v>320</v>
      </c>
      <c r="N32" s="7" t="s">
        <v>331</v>
      </c>
      <c r="O32" s="7" t="s">
        <v>164</v>
      </c>
    </row>
    <row r="33" spans="1:15" ht="75" x14ac:dyDescent="0.2">
      <c r="A33" s="2" t="s">
        <v>135</v>
      </c>
      <c r="B33" s="3" t="s">
        <v>317</v>
      </c>
      <c r="C33" s="3" t="s">
        <v>326</v>
      </c>
      <c r="D33" s="3" t="s">
        <v>204</v>
      </c>
      <c r="E33" s="4">
        <v>56</v>
      </c>
      <c r="F33" s="5">
        <v>780.64</v>
      </c>
      <c r="G33" s="11">
        <f t="shared" si="1"/>
        <v>93.6768</v>
      </c>
      <c r="H33" s="10">
        <f t="shared" si="2"/>
        <v>140.51519999999999</v>
      </c>
      <c r="I33" s="10">
        <f t="shared" si="3"/>
        <v>1014.8319999999999</v>
      </c>
      <c r="J33" s="10">
        <f t="shared" si="0"/>
        <v>1116.3152</v>
      </c>
      <c r="K33" s="6"/>
      <c r="L33" s="3" t="s">
        <v>319</v>
      </c>
      <c r="M33" s="6" t="s">
        <v>320</v>
      </c>
      <c r="N33" s="7" t="s">
        <v>327</v>
      </c>
      <c r="O33" s="7" t="s">
        <v>164</v>
      </c>
    </row>
    <row r="34" spans="1:15" ht="75" x14ac:dyDescent="0.2">
      <c r="A34" s="2" t="s">
        <v>135</v>
      </c>
      <c r="B34" s="3" t="s">
        <v>317</v>
      </c>
      <c r="C34" s="3" t="s">
        <v>328</v>
      </c>
      <c r="D34" s="3" t="s">
        <v>204</v>
      </c>
      <c r="E34" s="4">
        <v>56</v>
      </c>
      <c r="F34" s="5">
        <v>806.96</v>
      </c>
      <c r="G34" s="11">
        <f t="shared" si="1"/>
        <v>96.8352</v>
      </c>
      <c r="H34" s="10">
        <f t="shared" si="2"/>
        <v>145.25280000000001</v>
      </c>
      <c r="I34" s="10">
        <f t="shared" si="3"/>
        <v>1049.048</v>
      </c>
      <c r="J34" s="10">
        <f t="shared" si="0"/>
        <v>1153.9528</v>
      </c>
      <c r="K34" s="6"/>
      <c r="L34" s="3" t="s">
        <v>319</v>
      </c>
      <c r="M34" s="6" t="s">
        <v>320</v>
      </c>
      <c r="N34" s="7" t="s">
        <v>329</v>
      </c>
      <c r="O34" s="7" t="s">
        <v>164</v>
      </c>
    </row>
    <row r="35" spans="1:15" ht="150" x14ac:dyDescent="0.2">
      <c r="A35" s="2" t="s">
        <v>56</v>
      </c>
      <c r="B35" s="3" t="s">
        <v>56</v>
      </c>
      <c r="C35" s="3" t="s">
        <v>389</v>
      </c>
      <c r="D35" s="3" t="s">
        <v>280</v>
      </c>
      <c r="E35" s="4">
        <v>30</v>
      </c>
      <c r="F35" s="5">
        <v>2750</v>
      </c>
      <c r="G35" s="11">
        <f t="shared" si="1"/>
        <v>330</v>
      </c>
      <c r="H35" s="10">
        <f t="shared" si="2"/>
        <v>495</v>
      </c>
      <c r="I35" s="10">
        <f t="shared" si="3"/>
        <v>3575</v>
      </c>
      <c r="J35" s="10">
        <f t="shared" si="0"/>
        <v>3932.5000000000005</v>
      </c>
      <c r="K35" s="6"/>
      <c r="L35" s="3" t="s">
        <v>278</v>
      </c>
      <c r="M35" s="6" t="s">
        <v>390</v>
      </c>
      <c r="N35" s="7" t="s">
        <v>391</v>
      </c>
      <c r="O35" s="7" t="s">
        <v>168</v>
      </c>
    </row>
    <row r="36" spans="1:15" ht="150" x14ac:dyDescent="0.2">
      <c r="A36" s="2" t="s">
        <v>56</v>
      </c>
      <c r="B36" s="3" t="s">
        <v>56</v>
      </c>
      <c r="C36" s="3" t="s">
        <v>392</v>
      </c>
      <c r="D36" s="3" t="s">
        <v>280</v>
      </c>
      <c r="E36" s="4">
        <v>30</v>
      </c>
      <c r="F36" s="5">
        <v>11000</v>
      </c>
      <c r="G36" s="11">
        <f t="shared" si="1"/>
        <v>1320</v>
      </c>
      <c r="H36" s="10">
        <f t="shared" si="2"/>
        <v>1980</v>
      </c>
      <c r="I36" s="10">
        <f t="shared" si="3"/>
        <v>14300</v>
      </c>
      <c r="J36" s="10">
        <f t="shared" ref="J36:J67" si="4">I36*1.1</f>
        <v>15730.000000000002</v>
      </c>
      <c r="K36" s="6"/>
      <c r="L36" s="3" t="s">
        <v>278</v>
      </c>
      <c r="M36" s="6" t="s">
        <v>390</v>
      </c>
      <c r="N36" s="7" t="s">
        <v>393</v>
      </c>
      <c r="O36" s="7" t="s">
        <v>168</v>
      </c>
    </row>
    <row r="37" spans="1:15" ht="150" x14ac:dyDescent="0.2">
      <c r="A37" s="2" t="s">
        <v>57</v>
      </c>
      <c r="B37" s="3" t="s">
        <v>58</v>
      </c>
      <c r="C37" s="3" t="s">
        <v>311</v>
      </c>
      <c r="D37" s="3" t="s">
        <v>305</v>
      </c>
      <c r="E37" s="4">
        <v>1</v>
      </c>
      <c r="F37" s="5">
        <v>4813.5200000000004</v>
      </c>
      <c r="G37" s="11">
        <f t="shared" si="1"/>
        <v>577.62240000000008</v>
      </c>
      <c r="H37" s="10">
        <f t="shared" si="2"/>
        <v>866.43360000000007</v>
      </c>
      <c r="I37" s="10">
        <f t="shared" si="3"/>
        <v>6257.5760000000009</v>
      </c>
      <c r="J37" s="10">
        <f t="shared" si="4"/>
        <v>6883.3336000000018</v>
      </c>
      <c r="K37" s="6"/>
      <c r="L37" s="3" t="s">
        <v>59</v>
      </c>
      <c r="M37" s="6" t="s">
        <v>450</v>
      </c>
      <c r="N37" s="7" t="s">
        <v>247</v>
      </c>
      <c r="O37" s="7" t="s">
        <v>189</v>
      </c>
    </row>
    <row r="38" spans="1:15" ht="150" x14ac:dyDescent="0.2">
      <c r="A38" s="2" t="s">
        <v>57</v>
      </c>
      <c r="B38" s="3" t="s">
        <v>58</v>
      </c>
      <c r="C38" s="3" t="s">
        <v>310</v>
      </c>
      <c r="D38" s="3" t="s">
        <v>305</v>
      </c>
      <c r="E38" s="4">
        <v>1</v>
      </c>
      <c r="F38" s="5">
        <v>4813.5200000000004</v>
      </c>
      <c r="G38" s="11">
        <f t="shared" si="1"/>
        <v>577.62240000000008</v>
      </c>
      <c r="H38" s="10">
        <f t="shared" si="2"/>
        <v>866.43360000000007</v>
      </c>
      <c r="I38" s="10">
        <f t="shared" si="3"/>
        <v>6257.5760000000009</v>
      </c>
      <c r="J38" s="10">
        <f t="shared" si="4"/>
        <v>6883.3336000000018</v>
      </c>
      <c r="K38" s="6"/>
      <c r="L38" s="3" t="s">
        <v>59</v>
      </c>
      <c r="M38" s="6" t="s">
        <v>450</v>
      </c>
      <c r="N38" s="7" t="s">
        <v>248</v>
      </c>
      <c r="O38" s="7" t="s">
        <v>189</v>
      </c>
    </row>
    <row r="39" spans="1:15" ht="150" x14ac:dyDescent="0.2">
      <c r="A39" s="2" t="s">
        <v>57</v>
      </c>
      <c r="B39" s="3" t="s">
        <v>252</v>
      </c>
      <c r="C39" s="3" t="s">
        <v>253</v>
      </c>
      <c r="D39" s="3" t="s">
        <v>305</v>
      </c>
      <c r="E39" s="4">
        <v>1</v>
      </c>
      <c r="F39" s="5">
        <v>2609.46</v>
      </c>
      <c r="G39" s="11">
        <f t="shared" si="1"/>
        <v>313.1352</v>
      </c>
      <c r="H39" s="10">
        <f t="shared" si="2"/>
        <v>469.70279999999997</v>
      </c>
      <c r="I39" s="10">
        <f t="shared" si="3"/>
        <v>3392.2980000000002</v>
      </c>
      <c r="J39" s="10">
        <f t="shared" si="4"/>
        <v>3731.5278000000008</v>
      </c>
      <c r="K39" s="6"/>
      <c r="L39" s="3" t="s">
        <v>254</v>
      </c>
      <c r="M39" s="6" t="s">
        <v>332</v>
      </c>
      <c r="N39" s="7" t="s">
        <v>255</v>
      </c>
      <c r="O39" s="7" t="s">
        <v>189</v>
      </c>
    </row>
    <row r="40" spans="1:15" ht="150" x14ac:dyDescent="0.2">
      <c r="A40" s="2" t="s">
        <v>57</v>
      </c>
      <c r="B40" s="3" t="s">
        <v>57</v>
      </c>
      <c r="C40" s="3" t="s">
        <v>386</v>
      </c>
      <c r="D40" s="3" t="s">
        <v>305</v>
      </c>
      <c r="E40" s="4">
        <v>10</v>
      </c>
      <c r="F40" s="5">
        <v>850.1</v>
      </c>
      <c r="G40" s="11">
        <f t="shared" si="1"/>
        <v>102.012</v>
      </c>
      <c r="H40" s="10">
        <f t="shared" si="2"/>
        <v>153.018</v>
      </c>
      <c r="I40" s="10">
        <f t="shared" si="3"/>
        <v>1105.1300000000001</v>
      </c>
      <c r="J40" s="10">
        <f t="shared" si="4"/>
        <v>1215.6430000000003</v>
      </c>
      <c r="K40" s="6"/>
      <c r="L40" s="3" t="s">
        <v>139</v>
      </c>
      <c r="M40" s="6" t="s">
        <v>387</v>
      </c>
      <c r="N40" s="7" t="s">
        <v>143</v>
      </c>
      <c r="O40" s="7" t="s">
        <v>269</v>
      </c>
    </row>
    <row r="41" spans="1:15" ht="150" x14ac:dyDescent="0.2">
      <c r="A41" s="2" t="s">
        <v>57</v>
      </c>
      <c r="B41" s="3" t="s">
        <v>57</v>
      </c>
      <c r="C41" s="3" t="s">
        <v>388</v>
      </c>
      <c r="D41" s="3" t="s">
        <v>305</v>
      </c>
      <c r="E41" s="4">
        <v>10</v>
      </c>
      <c r="F41" s="5">
        <v>850.1</v>
      </c>
      <c r="G41" s="11">
        <f t="shared" si="1"/>
        <v>102.012</v>
      </c>
      <c r="H41" s="10">
        <f t="shared" si="2"/>
        <v>153.018</v>
      </c>
      <c r="I41" s="10">
        <f t="shared" si="3"/>
        <v>1105.1300000000001</v>
      </c>
      <c r="J41" s="10">
        <f t="shared" si="4"/>
        <v>1215.6430000000003</v>
      </c>
      <c r="K41" s="6"/>
      <c r="L41" s="3" t="s">
        <v>139</v>
      </c>
      <c r="M41" s="6" t="s">
        <v>387</v>
      </c>
      <c r="N41" s="7" t="s">
        <v>142</v>
      </c>
      <c r="O41" s="7" t="s">
        <v>269</v>
      </c>
    </row>
    <row r="42" spans="1:15" ht="150" x14ac:dyDescent="0.2">
      <c r="A42" s="2" t="s">
        <v>57</v>
      </c>
      <c r="B42" s="3" t="s">
        <v>57</v>
      </c>
      <c r="C42" s="3" t="s">
        <v>388</v>
      </c>
      <c r="D42" s="3" t="s">
        <v>305</v>
      </c>
      <c r="E42" s="4">
        <v>10</v>
      </c>
      <c r="F42" s="5">
        <v>850.1</v>
      </c>
      <c r="G42" s="11">
        <f t="shared" si="1"/>
        <v>102.012</v>
      </c>
      <c r="H42" s="10">
        <f t="shared" si="2"/>
        <v>153.018</v>
      </c>
      <c r="I42" s="10">
        <f t="shared" si="3"/>
        <v>1105.1300000000001</v>
      </c>
      <c r="J42" s="10">
        <f t="shared" si="4"/>
        <v>1215.6430000000003</v>
      </c>
      <c r="K42" s="6"/>
      <c r="L42" s="3" t="s">
        <v>139</v>
      </c>
      <c r="M42" s="6" t="s">
        <v>387</v>
      </c>
      <c r="N42" s="7" t="s">
        <v>140</v>
      </c>
      <c r="O42" s="7" t="s">
        <v>269</v>
      </c>
    </row>
    <row r="43" spans="1:15" ht="150" x14ac:dyDescent="0.2">
      <c r="A43" s="2" t="s">
        <v>57</v>
      </c>
      <c r="B43" s="3" t="s">
        <v>57</v>
      </c>
      <c r="C43" s="3" t="s">
        <v>388</v>
      </c>
      <c r="D43" s="3" t="s">
        <v>305</v>
      </c>
      <c r="E43" s="4">
        <v>10</v>
      </c>
      <c r="F43" s="5">
        <v>850.1</v>
      </c>
      <c r="G43" s="11">
        <f t="shared" si="1"/>
        <v>102.012</v>
      </c>
      <c r="H43" s="10">
        <f t="shared" si="2"/>
        <v>153.018</v>
      </c>
      <c r="I43" s="10">
        <f t="shared" si="3"/>
        <v>1105.1300000000001</v>
      </c>
      <c r="J43" s="10">
        <f t="shared" si="4"/>
        <v>1215.6430000000003</v>
      </c>
      <c r="K43" s="6"/>
      <c r="L43" s="3" t="s">
        <v>139</v>
      </c>
      <c r="M43" s="6" t="s">
        <v>387</v>
      </c>
      <c r="N43" s="7" t="s">
        <v>141</v>
      </c>
      <c r="O43" s="7" t="s">
        <v>269</v>
      </c>
    </row>
    <row r="44" spans="1:15" ht="105" x14ac:dyDescent="0.2">
      <c r="A44" s="2" t="s">
        <v>51</v>
      </c>
      <c r="B44" s="3" t="s">
        <v>52</v>
      </c>
      <c r="C44" s="3" t="s">
        <v>372</v>
      </c>
      <c r="D44" s="3" t="s">
        <v>315</v>
      </c>
      <c r="E44" s="4">
        <v>20</v>
      </c>
      <c r="F44" s="5">
        <v>194.83</v>
      </c>
      <c r="G44" s="11">
        <f t="shared" si="1"/>
        <v>23.3796</v>
      </c>
      <c r="H44" s="10">
        <f t="shared" si="2"/>
        <v>35.069400000000002</v>
      </c>
      <c r="I44" s="10">
        <f t="shared" si="3"/>
        <v>253.27900000000002</v>
      </c>
      <c r="J44" s="10">
        <f t="shared" si="4"/>
        <v>278.60690000000005</v>
      </c>
      <c r="K44" s="6"/>
      <c r="L44" s="3" t="s">
        <v>53</v>
      </c>
      <c r="M44" s="6" t="s">
        <v>373</v>
      </c>
      <c r="N44" s="7" t="s">
        <v>54</v>
      </c>
      <c r="O44" s="7"/>
    </row>
    <row r="45" spans="1:15" ht="60" x14ac:dyDescent="0.2">
      <c r="A45" s="2" t="s">
        <v>41</v>
      </c>
      <c r="B45" s="3" t="s">
        <v>43</v>
      </c>
      <c r="C45" s="3" t="s">
        <v>228</v>
      </c>
      <c r="D45" s="3" t="s">
        <v>19</v>
      </c>
      <c r="E45" s="4">
        <v>50</v>
      </c>
      <c r="F45" s="5">
        <v>56.24</v>
      </c>
      <c r="G45" s="11">
        <f>F45*0.15</f>
        <v>8.4359999999999999</v>
      </c>
      <c r="H45" s="10">
        <f>F45*0.25</f>
        <v>14.06</v>
      </c>
      <c r="I45" s="10">
        <f>F45+(F45*0.15)+(F45*0.25)</f>
        <v>78.736000000000004</v>
      </c>
      <c r="J45" s="10">
        <f t="shared" si="4"/>
        <v>86.609600000000015</v>
      </c>
      <c r="K45" s="6"/>
      <c r="L45" s="3" t="s">
        <v>42</v>
      </c>
      <c r="M45" s="6" t="s">
        <v>551</v>
      </c>
      <c r="N45" s="7" t="s">
        <v>44</v>
      </c>
      <c r="O45" s="7" t="s">
        <v>184</v>
      </c>
    </row>
    <row r="46" spans="1:15" ht="210" x14ac:dyDescent="0.2">
      <c r="A46" s="2" t="s">
        <v>63</v>
      </c>
      <c r="B46" s="3" t="s">
        <v>64</v>
      </c>
      <c r="C46" s="3" t="s">
        <v>256</v>
      </c>
      <c r="D46" s="3" t="s">
        <v>363</v>
      </c>
      <c r="E46" s="4">
        <v>5</v>
      </c>
      <c r="F46" s="5">
        <v>512.65</v>
      </c>
      <c r="G46" s="11">
        <f>F46*0.12</f>
        <v>61.517999999999994</v>
      </c>
      <c r="H46" s="10">
        <f>F46*0.18</f>
        <v>92.276999999999987</v>
      </c>
      <c r="I46" s="10">
        <f>F46+(F46*0.12)+(F46*0.18)</f>
        <v>666.44499999999994</v>
      </c>
      <c r="J46" s="10">
        <f t="shared" si="4"/>
        <v>733.08950000000004</v>
      </c>
      <c r="K46" s="6"/>
      <c r="L46" s="3" t="s">
        <v>136</v>
      </c>
      <c r="M46" s="6" t="s">
        <v>364</v>
      </c>
      <c r="N46" s="7" t="s">
        <v>257</v>
      </c>
      <c r="O46" s="7" t="s">
        <v>227</v>
      </c>
    </row>
    <row r="47" spans="1:15" ht="120" x14ac:dyDescent="0.2">
      <c r="A47" s="2" t="s">
        <v>65</v>
      </c>
      <c r="B47" s="3" t="s">
        <v>120</v>
      </c>
      <c r="C47" s="3" t="s">
        <v>411</v>
      </c>
      <c r="D47" s="3" t="s">
        <v>272</v>
      </c>
      <c r="E47" s="4">
        <v>30</v>
      </c>
      <c r="F47" s="5">
        <v>125.02</v>
      </c>
      <c r="G47" s="11">
        <f>F47*0.12</f>
        <v>15.0024</v>
      </c>
      <c r="H47" s="10">
        <f>F47*0.18</f>
        <v>22.503599999999999</v>
      </c>
      <c r="I47" s="10">
        <f>F47+(F47*0.12)+(F47*0.18)</f>
        <v>162.52600000000001</v>
      </c>
      <c r="J47" s="10">
        <f t="shared" si="4"/>
        <v>178.77860000000004</v>
      </c>
      <c r="K47" s="6"/>
      <c r="L47" s="3" t="s">
        <v>66</v>
      </c>
      <c r="M47" s="6" t="s">
        <v>409</v>
      </c>
      <c r="N47" s="7" t="s">
        <v>121</v>
      </c>
      <c r="O47" s="7"/>
    </row>
    <row r="48" spans="1:15" ht="120" x14ac:dyDescent="0.2">
      <c r="A48" s="2" t="s">
        <v>65</v>
      </c>
      <c r="B48" s="3" t="s">
        <v>120</v>
      </c>
      <c r="C48" s="3" t="s">
        <v>408</v>
      </c>
      <c r="D48" s="3" t="s">
        <v>272</v>
      </c>
      <c r="E48" s="4">
        <v>30</v>
      </c>
      <c r="F48" s="5">
        <v>250.04</v>
      </c>
      <c r="G48" s="11">
        <f>F48*0.12</f>
        <v>30.004799999999999</v>
      </c>
      <c r="H48" s="10">
        <f>F48*0.18</f>
        <v>45.007199999999997</v>
      </c>
      <c r="I48" s="10">
        <f>F48+(F48*0.12)+(F48*0.18)</f>
        <v>325.05200000000002</v>
      </c>
      <c r="J48" s="10">
        <f t="shared" si="4"/>
        <v>357.55720000000008</v>
      </c>
      <c r="K48" s="6"/>
      <c r="L48" s="3" t="s">
        <v>66</v>
      </c>
      <c r="M48" s="6" t="s">
        <v>409</v>
      </c>
      <c r="N48" s="7" t="s">
        <v>122</v>
      </c>
      <c r="O48" s="7"/>
    </row>
    <row r="49" spans="1:15" ht="120" x14ac:dyDescent="0.2">
      <c r="A49" s="2" t="s">
        <v>65</v>
      </c>
      <c r="B49" s="3" t="s">
        <v>120</v>
      </c>
      <c r="C49" s="3" t="s">
        <v>410</v>
      </c>
      <c r="D49" s="3" t="s">
        <v>272</v>
      </c>
      <c r="E49" s="4">
        <v>30</v>
      </c>
      <c r="F49" s="5">
        <v>335.68</v>
      </c>
      <c r="G49" s="11">
        <f>F49*0.12</f>
        <v>40.281599999999997</v>
      </c>
      <c r="H49" s="10">
        <f>F49*0.18</f>
        <v>60.422399999999996</v>
      </c>
      <c r="I49" s="10">
        <f>F49+(F49*0.12)+(F49*0.18)</f>
        <v>436.38399999999996</v>
      </c>
      <c r="J49" s="10">
        <f t="shared" si="4"/>
        <v>480.0224</v>
      </c>
      <c r="K49" s="6"/>
      <c r="L49" s="3" t="s">
        <v>66</v>
      </c>
      <c r="M49" s="6" t="s">
        <v>409</v>
      </c>
      <c r="N49" s="7" t="s">
        <v>67</v>
      </c>
      <c r="O49" s="7"/>
    </row>
    <row r="50" spans="1:15" ht="90" x14ac:dyDescent="0.2">
      <c r="A50" s="2" t="s">
        <v>68</v>
      </c>
      <c r="B50" s="3" t="s">
        <v>567</v>
      </c>
      <c r="C50" s="3" t="s">
        <v>568</v>
      </c>
      <c r="D50" s="3" t="s">
        <v>281</v>
      </c>
      <c r="E50" s="4">
        <v>5</v>
      </c>
      <c r="F50" s="5">
        <v>32.75</v>
      </c>
      <c r="G50" s="9">
        <f>F50*0.18</f>
        <v>5.8949999999999996</v>
      </c>
      <c r="H50" s="10">
        <f>F50*0.31</f>
        <v>10.1525</v>
      </c>
      <c r="I50" s="10">
        <f>F50+(F50*0.18)+(F50*0.31)</f>
        <v>48.797499999999999</v>
      </c>
      <c r="J50" s="10">
        <f t="shared" si="4"/>
        <v>53.677250000000001</v>
      </c>
      <c r="K50" s="6"/>
      <c r="L50" s="3" t="s">
        <v>569</v>
      </c>
      <c r="M50" s="6" t="s">
        <v>570</v>
      </c>
      <c r="N50" s="7" t="s">
        <v>571</v>
      </c>
      <c r="O50" s="7" t="s">
        <v>226</v>
      </c>
    </row>
    <row r="51" spans="1:15" ht="60" x14ac:dyDescent="0.2">
      <c r="A51" s="2" t="s">
        <v>88</v>
      </c>
      <c r="B51" s="3" t="s">
        <v>194</v>
      </c>
      <c r="C51" s="3" t="s">
        <v>336</v>
      </c>
      <c r="D51" s="3" t="s">
        <v>187</v>
      </c>
      <c r="E51" s="4">
        <v>20</v>
      </c>
      <c r="F51" s="5">
        <v>454.6</v>
      </c>
      <c r="G51" s="11">
        <f>F51*0.12</f>
        <v>54.552</v>
      </c>
      <c r="H51" s="10">
        <f>F51*0.18</f>
        <v>81.828000000000003</v>
      </c>
      <c r="I51" s="10">
        <f>F51+(F51*0.12)+(F51*0.18)</f>
        <v>590.98</v>
      </c>
      <c r="J51" s="10">
        <f t="shared" si="4"/>
        <v>650.07800000000009</v>
      </c>
      <c r="K51" s="6"/>
      <c r="L51" s="3" t="s">
        <v>195</v>
      </c>
      <c r="M51" s="6" t="s">
        <v>337</v>
      </c>
      <c r="N51" s="7" t="s">
        <v>196</v>
      </c>
      <c r="O51" s="7" t="s">
        <v>166</v>
      </c>
    </row>
    <row r="52" spans="1:15" ht="60" x14ac:dyDescent="0.2">
      <c r="A52" s="2" t="s">
        <v>98</v>
      </c>
      <c r="B52" s="3" t="s">
        <v>99</v>
      </c>
      <c r="C52" s="3" t="s">
        <v>234</v>
      </c>
      <c r="D52" s="3" t="s">
        <v>19</v>
      </c>
      <c r="E52" s="4">
        <v>10</v>
      </c>
      <c r="F52" s="5">
        <v>24.14</v>
      </c>
      <c r="G52" s="9">
        <f>F52*0.18</f>
        <v>4.3452000000000002</v>
      </c>
      <c r="H52" s="10">
        <f>F52*0.31</f>
        <v>7.4834000000000005</v>
      </c>
      <c r="I52" s="10">
        <f>F52+(F52*0.18)+(F52*0.31)</f>
        <v>35.968600000000002</v>
      </c>
      <c r="J52" s="10">
        <f t="shared" si="4"/>
        <v>39.565460000000009</v>
      </c>
      <c r="K52" s="6"/>
      <c r="L52" s="3" t="s">
        <v>100</v>
      </c>
      <c r="M52" s="6" t="s">
        <v>549</v>
      </c>
      <c r="N52" s="7" t="s">
        <v>116</v>
      </c>
      <c r="O52" s="7" t="s">
        <v>215</v>
      </c>
    </row>
    <row r="53" spans="1:15" ht="120" x14ac:dyDescent="0.2">
      <c r="A53" s="2" t="s">
        <v>69</v>
      </c>
      <c r="B53" s="3" t="s">
        <v>117</v>
      </c>
      <c r="C53" s="3" t="s">
        <v>362</v>
      </c>
      <c r="D53" s="3" t="s">
        <v>272</v>
      </c>
      <c r="E53" s="4">
        <v>30</v>
      </c>
      <c r="F53" s="5">
        <v>68.42</v>
      </c>
      <c r="G53" s="11">
        <f>F53*0.15</f>
        <v>10.263</v>
      </c>
      <c r="H53" s="10">
        <f>F53*0.25</f>
        <v>17.105</v>
      </c>
      <c r="I53" s="10">
        <f>F53+(F53*0.15)+(F53*0.25)</f>
        <v>95.788000000000011</v>
      </c>
      <c r="J53" s="10">
        <f t="shared" si="4"/>
        <v>105.36680000000003</v>
      </c>
      <c r="K53" s="6"/>
      <c r="L53" s="3" t="s">
        <v>104</v>
      </c>
      <c r="M53" s="6" t="s">
        <v>361</v>
      </c>
      <c r="N53" s="7" t="s">
        <v>123</v>
      </c>
      <c r="O53" s="7" t="s">
        <v>162</v>
      </c>
    </row>
    <row r="54" spans="1:15" ht="120" x14ac:dyDescent="0.2">
      <c r="A54" s="2" t="s">
        <v>69</v>
      </c>
      <c r="B54" s="3" t="s">
        <v>117</v>
      </c>
      <c r="C54" s="3" t="s">
        <v>302</v>
      </c>
      <c r="D54" s="3" t="s">
        <v>272</v>
      </c>
      <c r="E54" s="4">
        <v>30</v>
      </c>
      <c r="F54" s="5">
        <v>92.74</v>
      </c>
      <c r="G54" s="11">
        <f>F54*0.15</f>
        <v>13.911</v>
      </c>
      <c r="H54" s="10">
        <f>F54*0.25</f>
        <v>23.184999999999999</v>
      </c>
      <c r="I54" s="10">
        <f>F54+(F54*0.15)+(F54*0.25)</f>
        <v>129.83599999999998</v>
      </c>
      <c r="J54" s="10">
        <f t="shared" si="4"/>
        <v>142.81960000000001</v>
      </c>
      <c r="K54" s="6"/>
      <c r="L54" s="3" t="s">
        <v>104</v>
      </c>
      <c r="M54" s="6" t="s">
        <v>361</v>
      </c>
      <c r="N54" s="7" t="s">
        <v>124</v>
      </c>
      <c r="O54" s="7" t="s">
        <v>162</v>
      </c>
    </row>
    <row r="55" spans="1:15" ht="120" x14ac:dyDescent="0.2">
      <c r="A55" s="2" t="s">
        <v>69</v>
      </c>
      <c r="B55" s="3" t="s">
        <v>117</v>
      </c>
      <c r="C55" s="3" t="s">
        <v>303</v>
      </c>
      <c r="D55" s="3" t="s">
        <v>272</v>
      </c>
      <c r="E55" s="4">
        <v>30</v>
      </c>
      <c r="F55" s="5">
        <v>162.53</v>
      </c>
      <c r="G55" s="11">
        <f t="shared" ref="G55:G63" si="5">F55*0.12</f>
        <v>19.503599999999999</v>
      </c>
      <c r="H55" s="10">
        <f t="shared" ref="H55:H63" si="6">F55*0.18</f>
        <v>29.255399999999998</v>
      </c>
      <c r="I55" s="10">
        <f t="shared" ref="I55:I63" si="7">F55+(F55*0.12)+(F55*0.18)</f>
        <v>211.28900000000002</v>
      </c>
      <c r="J55" s="10">
        <f t="shared" si="4"/>
        <v>232.41790000000003</v>
      </c>
      <c r="K55" s="6"/>
      <c r="L55" s="3" t="s">
        <v>104</v>
      </c>
      <c r="M55" s="6" t="s">
        <v>361</v>
      </c>
      <c r="N55" s="7" t="s">
        <v>125</v>
      </c>
      <c r="O55" s="7" t="s">
        <v>162</v>
      </c>
    </row>
    <row r="56" spans="1:15" ht="90" x14ac:dyDescent="0.2">
      <c r="A56" s="2" t="s">
        <v>291</v>
      </c>
      <c r="B56" s="3" t="s">
        <v>292</v>
      </c>
      <c r="C56" s="3" t="s">
        <v>353</v>
      </c>
      <c r="D56" s="3" t="s">
        <v>282</v>
      </c>
      <c r="E56" s="4">
        <v>1</v>
      </c>
      <c r="F56" s="5">
        <v>995.6</v>
      </c>
      <c r="G56" s="11">
        <f t="shared" si="5"/>
        <v>119.47199999999999</v>
      </c>
      <c r="H56" s="10">
        <f t="shared" si="6"/>
        <v>179.208</v>
      </c>
      <c r="I56" s="10">
        <f t="shared" si="7"/>
        <v>1294.2800000000002</v>
      </c>
      <c r="J56" s="10">
        <f t="shared" si="4"/>
        <v>1423.7080000000003</v>
      </c>
      <c r="K56" s="6"/>
      <c r="L56" s="3" t="s">
        <v>293</v>
      </c>
      <c r="M56" s="6" t="s">
        <v>352</v>
      </c>
      <c r="N56" s="7" t="s">
        <v>294</v>
      </c>
      <c r="O56" s="7" t="s">
        <v>295</v>
      </c>
    </row>
    <row r="57" spans="1:15" ht="90" x14ac:dyDescent="0.2">
      <c r="A57" s="2" t="s">
        <v>291</v>
      </c>
      <c r="B57" s="3" t="s">
        <v>292</v>
      </c>
      <c r="C57" s="3" t="s">
        <v>351</v>
      </c>
      <c r="D57" s="3" t="s">
        <v>282</v>
      </c>
      <c r="E57" s="4">
        <v>2</v>
      </c>
      <c r="F57" s="5">
        <v>3933</v>
      </c>
      <c r="G57" s="11">
        <f t="shared" si="5"/>
        <v>471.96</v>
      </c>
      <c r="H57" s="10">
        <f t="shared" si="6"/>
        <v>707.93999999999994</v>
      </c>
      <c r="I57" s="10">
        <f t="shared" si="7"/>
        <v>5112.8999999999996</v>
      </c>
      <c r="J57" s="10">
        <f t="shared" si="4"/>
        <v>5624.19</v>
      </c>
      <c r="K57" s="6"/>
      <c r="L57" s="3" t="s">
        <v>293</v>
      </c>
      <c r="M57" s="6" t="s">
        <v>352</v>
      </c>
      <c r="N57" s="7" t="s">
        <v>296</v>
      </c>
      <c r="O57" s="7" t="s">
        <v>295</v>
      </c>
    </row>
    <row r="58" spans="1:15" ht="150" x14ac:dyDescent="0.2">
      <c r="A58" s="2" t="s">
        <v>70</v>
      </c>
      <c r="B58" s="3" t="s">
        <v>70</v>
      </c>
      <c r="C58" s="3" t="s">
        <v>304</v>
      </c>
      <c r="D58" s="3" t="s">
        <v>475</v>
      </c>
      <c r="E58" s="4">
        <v>1</v>
      </c>
      <c r="F58" s="5">
        <v>700</v>
      </c>
      <c r="G58" s="11">
        <f t="shared" si="5"/>
        <v>84</v>
      </c>
      <c r="H58" s="10">
        <f t="shared" si="6"/>
        <v>126</v>
      </c>
      <c r="I58" s="10">
        <f t="shared" si="7"/>
        <v>910</v>
      </c>
      <c r="J58" s="10">
        <f t="shared" si="4"/>
        <v>1001.0000000000001</v>
      </c>
      <c r="K58" s="6"/>
      <c r="L58" s="3" t="s">
        <v>301</v>
      </c>
      <c r="M58" s="6" t="s">
        <v>476</v>
      </c>
      <c r="N58" s="7" t="s">
        <v>485</v>
      </c>
      <c r="O58" s="7" t="s">
        <v>167</v>
      </c>
    </row>
    <row r="59" spans="1:15" ht="150" x14ac:dyDescent="0.2">
      <c r="A59" s="2" t="s">
        <v>70</v>
      </c>
      <c r="B59" s="3" t="s">
        <v>70</v>
      </c>
      <c r="C59" s="3" t="s">
        <v>277</v>
      </c>
      <c r="D59" s="3" t="s">
        <v>475</v>
      </c>
      <c r="E59" s="4">
        <v>35</v>
      </c>
      <c r="F59" s="5">
        <v>12250</v>
      </c>
      <c r="G59" s="11">
        <f t="shared" si="5"/>
        <v>1470</v>
      </c>
      <c r="H59" s="10">
        <f t="shared" si="6"/>
        <v>2205</v>
      </c>
      <c r="I59" s="10">
        <f t="shared" si="7"/>
        <v>15925</v>
      </c>
      <c r="J59" s="10">
        <f t="shared" si="4"/>
        <v>17517.5</v>
      </c>
      <c r="K59" s="6"/>
      <c r="L59" s="3" t="s">
        <v>301</v>
      </c>
      <c r="M59" s="6" t="s">
        <v>476</v>
      </c>
      <c r="N59" s="7" t="s">
        <v>478</v>
      </c>
      <c r="O59" s="7" t="s">
        <v>167</v>
      </c>
    </row>
    <row r="60" spans="1:15" ht="150" x14ac:dyDescent="0.2">
      <c r="A60" s="2" t="s">
        <v>70</v>
      </c>
      <c r="B60" s="3" t="s">
        <v>70</v>
      </c>
      <c r="C60" s="3" t="s">
        <v>483</v>
      </c>
      <c r="D60" s="3" t="s">
        <v>475</v>
      </c>
      <c r="E60" s="4">
        <v>12</v>
      </c>
      <c r="F60" s="5">
        <v>12600</v>
      </c>
      <c r="G60" s="11">
        <f t="shared" si="5"/>
        <v>1512</v>
      </c>
      <c r="H60" s="10">
        <f t="shared" si="6"/>
        <v>2268</v>
      </c>
      <c r="I60" s="10">
        <f t="shared" si="7"/>
        <v>16380</v>
      </c>
      <c r="J60" s="10">
        <f t="shared" si="4"/>
        <v>18018</v>
      </c>
      <c r="K60" s="6"/>
      <c r="L60" s="3" t="s">
        <v>301</v>
      </c>
      <c r="M60" s="6" t="s">
        <v>476</v>
      </c>
      <c r="N60" s="7" t="s">
        <v>484</v>
      </c>
      <c r="O60" s="7" t="s">
        <v>167</v>
      </c>
    </row>
    <row r="61" spans="1:15" ht="150" x14ac:dyDescent="0.2">
      <c r="A61" s="2" t="s">
        <v>70</v>
      </c>
      <c r="B61" s="3" t="s">
        <v>70</v>
      </c>
      <c r="C61" s="3" t="s">
        <v>474</v>
      </c>
      <c r="D61" s="3" t="s">
        <v>475</v>
      </c>
      <c r="E61" s="4">
        <v>15</v>
      </c>
      <c r="F61" s="5">
        <v>15750</v>
      </c>
      <c r="G61" s="11">
        <f t="shared" si="5"/>
        <v>1890</v>
      </c>
      <c r="H61" s="10">
        <f t="shared" si="6"/>
        <v>2835</v>
      </c>
      <c r="I61" s="10">
        <f t="shared" si="7"/>
        <v>20475</v>
      </c>
      <c r="J61" s="10">
        <f t="shared" si="4"/>
        <v>22522.5</v>
      </c>
      <c r="K61" s="6"/>
      <c r="L61" s="3" t="s">
        <v>301</v>
      </c>
      <c r="M61" s="6" t="s">
        <v>476</v>
      </c>
      <c r="N61" s="7" t="s">
        <v>477</v>
      </c>
      <c r="O61" s="7" t="s">
        <v>167</v>
      </c>
    </row>
    <row r="62" spans="1:15" ht="150" x14ac:dyDescent="0.2">
      <c r="A62" s="2" t="s">
        <v>70</v>
      </c>
      <c r="B62" s="3" t="s">
        <v>70</v>
      </c>
      <c r="C62" s="3" t="s">
        <v>479</v>
      </c>
      <c r="D62" s="3" t="s">
        <v>475</v>
      </c>
      <c r="E62" s="4">
        <v>24</v>
      </c>
      <c r="F62" s="5">
        <v>16800</v>
      </c>
      <c r="G62" s="11">
        <f t="shared" si="5"/>
        <v>2016</v>
      </c>
      <c r="H62" s="10">
        <f t="shared" si="6"/>
        <v>3024</v>
      </c>
      <c r="I62" s="10">
        <f t="shared" si="7"/>
        <v>21840</v>
      </c>
      <c r="J62" s="10">
        <f t="shared" si="4"/>
        <v>24024.000000000004</v>
      </c>
      <c r="K62" s="6"/>
      <c r="L62" s="3" t="s">
        <v>301</v>
      </c>
      <c r="M62" s="6" t="s">
        <v>476</v>
      </c>
      <c r="N62" s="7" t="s">
        <v>480</v>
      </c>
      <c r="O62" s="7" t="s">
        <v>167</v>
      </c>
    </row>
    <row r="63" spans="1:15" ht="150" x14ac:dyDescent="0.2">
      <c r="A63" s="2" t="s">
        <v>70</v>
      </c>
      <c r="B63" s="3" t="s">
        <v>70</v>
      </c>
      <c r="C63" s="3" t="s">
        <v>481</v>
      </c>
      <c r="D63" s="3" t="s">
        <v>475</v>
      </c>
      <c r="E63" s="4">
        <v>28</v>
      </c>
      <c r="F63" s="5">
        <v>19600</v>
      </c>
      <c r="G63" s="11">
        <f t="shared" si="5"/>
        <v>2352</v>
      </c>
      <c r="H63" s="10">
        <f t="shared" si="6"/>
        <v>3528</v>
      </c>
      <c r="I63" s="10">
        <f t="shared" si="7"/>
        <v>25480</v>
      </c>
      <c r="J63" s="10">
        <f t="shared" si="4"/>
        <v>28028.000000000004</v>
      </c>
      <c r="K63" s="6"/>
      <c r="L63" s="3" t="s">
        <v>301</v>
      </c>
      <c r="M63" s="6" t="s">
        <v>476</v>
      </c>
      <c r="N63" s="7" t="s">
        <v>482</v>
      </c>
      <c r="O63" s="7" t="s">
        <v>167</v>
      </c>
    </row>
    <row r="64" spans="1:15" ht="120" x14ac:dyDescent="0.2">
      <c r="A64" s="2" t="s">
        <v>71</v>
      </c>
      <c r="B64" s="3" t="s">
        <v>105</v>
      </c>
      <c r="C64" s="3" t="s">
        <v>417</v>
      </c>
      <c r="D64" s="3" t="s">
        <v>272</v>
      </c>
      <c r="E64" s="4">
        <v>10</v>
      </c>
      <c r="F64" s="5">
        <v>41.64</v>
      </c>
      <c r="G64" s="9">
        <f>F64*0.18</f>
        <v>7.4951999999999996</v>
      </c>
      <c r="H64" s="10">
        <f>F64*0.31</f>
        <v>12.9084</v>
      </c>
      <c r="I64" s="10">
        <f>F64+(F64*0.18)+(F64*0.31)</f>
        <v>62.043599999999998</v>
      </c>
      <c r="J64" s="10">
        <f t="shared" si="4"/>
        <v>68.247960000000006</v>
      </c>
      <c r="K64" s="6"/>
      <c r="L64" s="3" t="s">
        <v>72</v>
      </c>
      <c r="M64" s="6" t="s">
        <v>418</v>
      </c>
      <c r="N64" s="7" t="s">
        <v>106</v>
      </c>
      <c r="O64" s="7" t="s">
        <v>179</v>
      </c>
    </row>
    <row r="65" spans="1:15" ht="120" x14ac:dyDescent="0.2">
      <c r="A65" s="2" t="s">
        <v>108</v>
      </c>
      <c r="B65" s="3" t="s">
        <v>151</v>
      </c>
      <c r="C65" s="3" t="s">
        <v>401</v>
      </c>
      <c r="D65" s="3" t="s">
        <v>272</v>
      </c>
      <c r="E65" s="4">
        <v>5</v>
      </c>
      <c r="F65" s="5">
        <v>468.15</v>
      </c>
      <c r="G65" s="11">
        <f t="shared" ref="G65:G71" si="8">F65*0.12</f>
        <v>56.177999999999997</v>
      </c>
      <c r="H65" s="10">
        <f t="shared" ref="H65:H71" si="9">F65*0.18</f>
        <v>84.266999999999996</v>
      </c>
      <c r="I65" s="10">
        <f t="shared" ref="I65:I71" si="10">F65+(F65*0.12)+(F65*0.18)</f>
        <v>608.59500000000003</v>
      </c>
      <c r="J65" s="10">
        <f t="shared" si="4"/>
        <v>669.45450000000005</v>
      </c>
      <c r="K65" s="6"/>
      <c r="L65" s="3" t="s">
        <v>152</v>
      </c>
      <c r="M65" s="6" t="s">
        <v>402</v>
      </c>
      <c r="N65" s="7" t="s">
        <v>158</v>
      </c>
      <c r="O65" s="7" t="s">
        <v>214</v>
      </c>
    </row>
    <row r="66" spans="1:15" ht="120" x14ac:dyDescent="0.2">
      <c r="A66" s="2" t="s">
        <v>108</v>
      </c>
      <c r="B66" s="3" t="s">
        <v>151</v>
      </c>
      <c r="C66" s="3" t="s">
        <v>405</v>
      </c>
      <c r="D66" s="3" t="s">
        <v>272</v>
      </c>
      <c r="E66" s="4">
        <v>10</v>
      </c>
      <c r="F66" s="5">
        <v>936.3</v>
      </c>
      <c r="G66" s="11">
        <f t="shared" si="8"/>
        <v>112.35599999999999</v>
      </c>
      <c r="H66" s="10">
        <f t="shared" si="9"/>
        <v>168.53399999999999</v>
      </c>
      <c r="I66" s="10">
        <f t="shared" si="10"/>
        <v>1217.19</v>
      </c>
      <c r="J66" s="10">
        <f t="shared" si="4"/>
        <v>1338.9090000000001</v>
      </c>
      <c r="K66" s="6"/>
      <c r="L66" s="3" t="s">
        <v>152</v>
      </c>
      <c r="M66" s="6" t="s">
        <v>402</v>
      </c>
      <c r="N66" s="7" t="s">
        <v>155</v>
      </c>
      <c r="O66" s="7" t="s">
        <v>214</v>
      </c>
    </row>
    <row r="67" spans="1:15" ht="120" x14ac:dyDescent="0.2">
      <c r="A67" s="2" t="s">
        <v>108</v>
      </c>
      <c r="B67" s="3" t="s">
        <v>151</v>
      </c>
      <c r="C67" s="3" t="s">
        <v>407</v>
      </c>
      <c r="D67" s="3" t="s">
        <v>272</v>
      </c>
      <c r="E67" s="4">
        <v>10</v>
      </c>
      <c r="F67" s="5">
        <v>936.3</v>
      </c>
      <c r="G67" s="11">
        <f t="shared" si="8"/>
        <v>112.35599999999999</v>
      </c>
      <c r="H67" s="10">
        <f t="shared" si="9"/>
        <v>168.53399999999999</v>
      </c>
      <c r="I67" s="10">
        <f t="shared" si="10"/>
        <v>1217.19</v>
      </c>
      <c r="J67" s="10">
        <f t="shared" si="4"/>
        <v>1338.9090000000001</v>
      </c>
      <c r="K67" s="6"/>
      <c r="L67" s="3" t="s">
        <v>152</v>
      </c>
      <c r="M67" s="6" t="s">
        <v>402</v>
      </c>
      <c r="N67" s="7" t="s">
        <v>153</v>
      </c>
      <c r="O67" s="7" t="s">
        <v>214</v>
      </c>
    </row>
    <row r="68" spans="1:15" ht="120" x14ac:dyDescent="0.2">
      <c r="A68" s="2" t="s">
        <v>108</v>
      </c>
      <c r="B68" s="3" t="s">
        <v>151</v>
      </c>
      <c r="C68" s="3" t="s">
        <v>406</v>
      </c>
      <c r="D68" s="3" t="s">
        <v>272</v>
      </c>
      <c r="E68" s="4">
        <v>15</v>
      </c>
      <c r="F68" s="5">
        <v>1404.45</v>
      </c>
      <c r="G68" s="11">
        <f t="shared" si="8"/>
        <v>168.53399999999999</v>
      </c>
      <c r="H68" s="10">
        <f t="shared" si="9"/>
        <v>252.80099999999999</v>
      </c>
      <c r="I68" s="10">
        <f t="shared" si="10"/>
        <v>1825.7849999999999</v>
      </c>
      <c r="J68" s="10">
        <f t="shared" ref="J68:J99" si="11">I68*1.1</f>
        <v>2008.3634999999999</v>
      </c>
      <c r="K68" s="6"/>
      <c r="L68" s="3" t="s">
        <v>152</v>
      </c>
      <c r="M68" s="6" t="s">
        <v>402</v>
      </c>
      <c r="N68" s="7" t="s">
        <v>156</v>
      </c>
      <c r="O68" s="7" t="s">
        <v>214</v>
      </c>
    </row>
    <row r="69" spans="1:15" ht="120" x14ac:dyDescent="0.2">
      <c r="A69" s="2" t="s">
        <v>108</v>
      </c>
      <c r="B69" s="3" t="s">
        <v>151</v>
      </c>
      <c r="C69" s="3" t="s">
        <v>403</v>
      </c>
      <c r="D69" s="3" t="s">
        <v>272</v>
      </c>
      <c r="E69" s="4">
        <v>30</v>
      </c>
      <c r="F69" s="5">
        <v>2808.9</v>
      </c>
      <c r="G69" s="11">
        <f t="shared" si="8"/>
        <v>337.06799999999998</v>
      </c>
      <c r="H69" s="10">
        <f t="shared" si="9"/>
        <v>505.60199999999998</v>
      </c>
      <c r="I69" s="10">
        <f t="shared" si="10"/>
        <v>3651.5699999999997</v>
      </c>
      <c r="J69" s="10">
        <f t="shared" si="11"/>
        <v>4016.7269999999999</v>
      </c>
      <c r="K69" s="6"/>
      <c r="L69" s="3" t="s">
        <v>152</v>
      </c>
      <c r="M69" s="6" t="s">
        <v>402</v>
      </c>
      <c r="N69" s="7" t="s">
        <v>154</v>
      </c>
      <c r="O69" s="7" t="s">
        <v>214</v>
      </c>
    </row>
    <row r="70" spans="1:15" ht="120" x14ac:dyDescent="0.2">
      <c r="A70" s="2" t="s">
        <v>108</v>
      </c>
      <c r="B70" s="3" t="s">
        <v>151</v>
      </c>
      <c r="C70" s="3" t="s">
        <v>404</v>
      </c>
      <c r="D70" s="3" t="s">
        <v>272</v>
      </c>
      <c r="E70" s="4">
        <v>50</v>
      </c>
      <c r="F70" s="5">
        <v>4681.5</v>
      </c>
      <c r="G70" s="11">
        <f t="shared" si="8"/>
        <v>561.78</v>
      </c>
      <c r="H70" s="10">
        <f t="shared" si="9"/>
        <v>842.67</v>
      </c>
      <c r="I70" s="10">
        <f t="shared" si="10"/>
        <v>6085.95</v>
      </c>
      <c r="J70" s="10">
        <f t="shared" si="11"/>
        <v>6694.5450000000001</v>
      </c>
      <c r="K70" s="6"/>
      <c r="L70" s="3" t="s">
        <v>152</v>
      </c>
      <c r="M70" s="6" t="s">
        <v>402</v>
      </c>
      <c r="N70" s="7" t="s">
        <v>157</v>
      </c>
      <c r="O70" s="7" t="s">
        <v>214</v>
      </c>
    </row>
    <row r="71" spans="1:15" ht="180" x14ac:dyDescent="0.2">
      <c r="A71" s="2" t="s">
        <v>101</v>
      </c>
      <c r="B71" s="3" t="s">
        <v>249</v>
      </c>
      <c r="C71" s="3" t="s">
        <v>453</v>
      </c>
      <c r="D71" s="3" t="s">
        <v>454</v>
      </c>
      <c r="E71" s="4">
        <v>30</v>
      </c>
      <c r="F71" s="5">
        <v>159.9</v>
      </c>
      <c r="G71" s="11">
        <f t="shared" si="8"/>
        <v>19.187999999999999</v>
      </c>
      <c r="H71" s="10">
        <f t="shared" si="9"/>
        <v>28.782</v>
      </c>
      <c r="I71" s="10">
        <f t="shared" si="10"/>
        <v>207.87</v>
      </c>
      <c r="J71" s="10">
        <f t="shared" si="11"/>
        <v>228.65700000000001</v>
      </c>
      <c r="K71" s="6"/>
      <c r="L71" s="3" t="s">
        <v>455</v>
      </c>
      <c r="M71" s="6" t="s">
        <v>456</v>
      </c>
      <c r="N71" s="7" t="s">
        <v>457</v>
      </c>
      <c r="O71" s="7" t="s">
        <v>197</v>
      </c>
    </row>
    <row r="72" spans="1:15" ht="90" x14ac:dyDescent="0.2">
      <c r="A72" s="2" t="s">
        <v>74</v>
      </c>
      <c r="B72" s="3" t="s">
        <v>75</v>
      </c>
      <c r="C72" s="3" t="s">
        <v>223</v>
      </c>
      <c r="D72" s="3" t="s">
        <v>314</v>
      </c>
      <c r="E72" s="4">
        <v>1</v>
      </c>
      <c r="F72" s="5">
        <v>51.7</v>
      </c>
      <c r="G72" s="11">
        <f>F72*0.15</f>
        <v>7.7549999999999999</v>
      </c>
      <c r="H72" s="10">
        <f>F72*0.25</f>
        <v>12.925000000000001</v>
      </c>
      <c r="I72" s="10">
        <f>F72+(F72*0.15)+(F72*0.25)</f>
        <v>72.38000000000001</v>
      </c>
      <c r="J72" s="10">
        <f t="shared" si="11"/>
        <v>79.618000000000023</v>
      </c>
      <c r="K72" s="6"/>
      <c r="L72" s="3" t="s">
        <v>76</v>
      </c>
      <c r="M72" s="6" t="s">
        <v>365</v>
      </c>
      <c r="N72" s="7" t="s">
        <v>77</v>
      </c>
      <c r="O72" s="7" t="s">
        <v>182</v>
      </c>
    </row>
    <row r="73" spans="1:15" ht="90" x14ac:dyDescent="0.2">
      <c r="A73" s="2" t="s">
        <v>74</v>
      </c>
      <c r="B73" s="3" t="s">
        <v>75</v>
      </c>
      <c r="C73" s="3" t="s">
        <v>224</v>
      </c>
      <c r="D73" s="3" t="s">
        <v>314</v>
      </c>
      <c r="E73" s="4">
        <v>1</v>
      </c>
      <c r="F73" s="5">
        <v>150.38999999999999</v>
      </c>
      <c r="G73" s="11">
        <f t="shared" ref="G73:G84" si="12">F73*0.12</f>
        <v>18.046799999999998</v>
      </c>
      <c r="H73" s="10">
        <f t="shared" ref="H73:H84" si="13">F73*0.18</f>
        <v>27.070199999999996</v>
      </c>
      <c r="I73" s="10">
        <f t="shared" ref="I73:I84" si="14">F73+(F73*0.12)+(F73*0.18)</f>
        <v>195.50699999999998</v>
      </c>
      <c r="J73" s="10">
        <f t="shared" si="11"/>
        <v>215.05769999999998</v>
      </c>
      <c r="K73" s="6"/>
      <c r="L73" s="3" t="s">
        <v>76</v>
      </c>
      <c r="M73" s="6" t="s">
        <v>365</v>
      </c>
      <c r="N73" s="7" t="s">
        <v>78</v>
      </c>
      <c r="O73" s="7" t="s">
        <v>182</v>
      </c>
    </row>
    <row r="74" spans="1:15" ht="90" x14ac:dyDescent="0.2">
      <c r="A74" s="2" t="s">
        <v>74</v>
      </c>
      <c r="B74" s="3" t="s">
        <v>75</v>
      </c>
      <c r="C74" s="3" t="s">
        <v>238</v>
      </c>
      <c r="D74" s="3" t="s">
        <v>314</v>
      </c>
      <c r="E74" s="4">
        <v>1</v>
      </c>
      <c r="F74" s="5">
        <v>478.36</v>
      </c>
      <c r="G74" s="11">
        <f t="shared" si="12"/>
        <v>57.403199999999998</v>
      </c>
      <c r="H74" s="10">
        <f t="shared" si="13"/>
        <v>86.104799999999997</v>
      </c>
      <c r="I74" s="10">
        <f t="shared" si="14"/>
        <v>621.86799999999994</v>
      </c>
      <c r="J74" s="10">
        <f t="shared" si="11"/>
        <v>684.0548</v>
      </c>
      <c r="K74" s="6"/>
      <c r="L74" s="3" t="s">
        <v>76</v>
      </c>
      <c r="M74" s="6" t="s">
        <v>365</v>
      </c>
      <c r="N74" s="7" t="s">
        <v>147</v>
      </c>
      <c r="O74" s="7" t="s">
        <v>182</v>
      </c>
    </row>
    <row r="75" spans="1:15" ht="90" x14ac:dyDescent="0.2">
      <c r="A75" s="2" t="s">
        <v>74</v>
      </c>
      <c r="B75" s="3" t="s">
        <v>75</v>
      </c>
      <c r="C75" s="3" t="s">
        <v>367</v>
      </c>
      <c r="D75" s="3" t="s">
        <v>314</v>
      </c>
      <c r="E75" s="4">
        <v>1</v>
      </c>
      <c r="F75" s="5">
        <v>604.78</v>
      </c>
      <c r="G75" s="11">
        <f t="shared" si="12"/>
        <v>72.573599999999999</v>
      </c>
      <c r="H75" s="10">
        <f t="shared" si="13"/>
        <v>108.86039999999998</v>
      </c>
      <c r="I75" s="10">
        <f t="shared" si="14"/>
        <v>786.21399999999994</v>
      </c>
      <c r="J75" s="10">
        <f t="shared" si="11"/>
        <v>864.83540000000005</v>
      </c>
      <c r="K75" s="6"/>
      <c r="L75" s="3" t="s">
        <v>76</v>
      </c>
      <c r="M75" s="6" t="s">
        <v>365</v>
      </c>
      <c r="N75" s="7" t="s">
        <v>148</v>
      </c>
      <c r="O75" s="7" t="s">
        <v>182</v>
      </c>
    </row>
    <row r="76" spans="1:15" ht="90" x14ac:dyDescent="0.2">
      <c r="A76" s="2" t="s">
        <v>74</v>
      </c>
      <c r="B76" s="3" t="s">
        <v>75</v>
      </c>
      <c r="C76" s="3" t="s">
        <v>239</v>
      </c>
      <c r="D76" s="3" t="s">
        <v>314</v>
      </c>
      <c r="E76" s="4">
        <v>1</v>
      </c>
      <c r="F76" s="5">
        <v>958.72</v>
      </c>
      <c r="G76" s="11">
        <f t="shared" si="12"/>
        <v>115.04640000000001</v>
      </c>
      <c r="H76" s="10">
        <f t="shared" si="13"/>
        <v>172.56960000000001</v>
      </c>
      <c r="I76" s="10">
        <f t="shared" si="14"/>
        <v>1246.336</v>
      </c>
      <c r="J76" s="10">
        <f t="shared" si="11"/>
        <v>1370.9696000000001</v>
      </c>
      <c r="K76" s="6"/>
      <c r="L76" s="3" t="s">
        <v>76</v>
      </c>
      <c r="M76" s="6" t="s">
        <v>365</v>
      </c>
      <c r="N76" s="7" t="s">
        <v>149</v>
      </c>
      <c r="O76" s="7" t="s">
        <v>182</v>
      </c>
    </row>
    <row r="77" spans="1:15" ht="90" x14ac:dyDescent="0.2">
      <c r="A77" s="2" t="s">
        <v>74</v>
      </c>
      <c r="B77" s="3" t="s">
        <v>75</v>
      </c>
      <c r="C77" s="3" t="s">
        <v>366</v>
      </c>
      <c r="D77" s="3" t="s">
        <v>314</v>
      </c>
      <c r="E77" s="4">
        <v>1</v>
      </c>
      <c r="F77" s="5">
        <v>1209.55</v>
      </c>
      <c r="G77" s="11">
        <f t="shared" si="12"/>
        <v>145.14599999999999</v>
      </c>
      <c r="H77" s="10">
        <f t="shared" si="13"/>
        <v>217.71899999999999</v>
      </c>
      <c r="I77" s="10">
        <f t="shared" si="14"/>
        <v>1572.415</v>
      </c>
      <c r="J77" s="10">
        <f t="shared" si="11"/>
        <v>1729.6565000000001</v>
      </c>
      <c r="K77" s="6"/>
      <c r="L77" s="3" t="s">
        <v>76</v>
      </c>
      <c r="M77" s="6" t="s">
        <v>365</v>
      </c>
      <c r="N77" s="7" t="s">
        <v>150</v>
      </c>
      <c r="O77" s="7" t="s">
        <v>182</v>
      </c>
    </row>
    <row r="78" spans="1:15" ht="210" x14ac:dyDescent="0.2">
      <c r="A78" s="2" t="s">
        <v>108</v>
      </c>
      <c r="B78" s="3" t="s">
        <v>108</v>
      </c>
      <c r="C78" s="3" t="s">
        <v>462</v>
      </c>
      <c r="D78" s="3" t="s">
        <v>267</v>
      </c>
      <c r="E78" s="4">
        <v>1</v>
      </c>
      <c r="F78" s="5">
        <v>620</v>
      </c>
      <c r="G78" s="11">
        <f t="shared" si="12"/>
        <v>74.399999999999991</v>
      </c>
      <c r="H78" s="10">
        <f t="shared" si="13"/>
        <v>111.6</v>
      </c>
      <c r="I78" s="10">
        <f t="shared" si="14"/>
        <v>806</v>
      </c>
      <c r="J78" s="10">
        <f t="shared" si="11"/>
        <v>886.6</v>
      </c>
      <c r="K78" s="6"/>
      <c r="L78" s="3" t="s">
        <v>300</v>
      </c>
      <c r="M78" s="6" t="s">
        <v>460</v>
      </c>
      <c r="N78" s="7" t="s">
        <v>463</v>
      </c>
      <c r="O78" s="7" t="s">
        <v>214</v>
      </c>
    </row>
    <row r="79" spans="1:15" ht="210" x14ac:dyDescent="0.2">
      <c r="A79" s="2" t="s">
        <v>108</v>
      </c>
      <c r="B79" s="3" t="s">
        <v>108</v>
      </c>
      <c r="C79" s="3" t="s">
        <v>466</v>
      </c>
      <c r="D79" s="3" t="s">
        <v>267</v>
      </c>
      <c r="E79" s="4">
        <v>1</v>
      </c>
      <c r="F79" s="5">
        <v>1240</v>
      </c>
      <c r="G79" s="11">
        <f t="shared" si="12"/>
        <v>148.79999999999998</v>
      </c>
      <c r="H79" s="10">
        <f t="shared" si="13"/>
        <v>223.2</v>
      </c>
      <c r="I79" s="10">
        <f t="shared" si="14"/>
        <v>1612</v>
      </c>
      <c r="J79" s="10">
        <f t="shared" si="11"/>
        <v>1773.2</v>
      </c>
      <c r="K79" s="6"/>
      <c r="L79" s="3" t="s">
        <v>300</v>
      </c>
      <c r="M79" s="6" t="s">
        <v>460</v>
      </c>
      <c r="N79" s="7" t="s">
        <v>467</v>
      </c>
      <c r="O79" s="7" t="s">
        <v>214</v>
      </c>
    </row>
    <row r="80" spans="1:15" ht="210" x14ac:dyDescent="0.2">
      <c r="A80" s="2" t="s">
        <v>108</v>
      </c>
      <c r="B80" s="3" t="s">
        <v>108</v>
      </c>
      <c r="C80" s="3" t="s">
        <v>468</v>
      </c>
      <c r="D80" s="3" t="s">
        <v>267</v>
      </c>
      <c r="E80" s="4">
        <v>35</v>
      </c>
      <c r="F80" s="5">
        <v>21700</v>
      </c>
      <c r="G80" s="11">
        <f t="shared" si="12"/>
        <v>2604</v>
      </c>
      <c r="H80" s="10">
        <f t="shared" si="13"/>
        <v>3906</v>
      </c>
      <c r="I80" s="10">
        <f t="shared" si="14"/>
        <v>28210</v>
      </c>
      <c r="J80" s="10">
        <f t="shared" si="11"/>
        <v>31031.000000000004</v>
      </c>
      <c r="K80" s="6"/>
      <c r="L80" s="3" t="s">
        <v>300</v>
      </c>
      <c r="M80" s="6" t="s">
        <v>460</v>
      </c>
      <c r="N80" s="7" t="s">
        <v>469</v>
      </c>
      <c r="O80" s="7" t="s">
        <v>214</v>
      </c>
    </row>
    <row r="81" spans="1:15" ht="210" x14ac:dyDescent="0.2">
      <c r="A81" s="2" t="s">
        <v>108</v>
      </c>
      <c r="B81" s="3" t="s">
        <v>108</v>
      </c>
      <c r="C81" s="3" t="s">
        <v>459</v>
      </c>
      <c r="D81" s="3" t="s">
        <v>267</v>
      </c>
      <c r="E81" s="4">
        <v>24</v>
      </c>
      <c r="F81" s="5">
        <v>29760</v>
      </c>
      <c r="G81" s="11">
        <f t="shared" si="12"/>
        <v>3571.2</v>
      </c>
      <c r="H81" s="10">
        <f t="shared" si="13"/>
        <v>5356.8</v>
      </c>
      <c r="I81" s="10">
        <f t="shared" si="14"/>
        <v>38688</v>
      </c>
      <c r="J81" s="10">
        <f t="shared" si="11"/>
        <v>42556.800000000003</v>
      </c>
      <c r="K81" s="6"/>
      <c r="L81" s="3" t="s">
        <v>300</v>
      </c>
      <c r="M81" s="6" t="s">
        <v>460</v>
      </c>
      <c r="N81" s="7" t="s">
        <v>461</v>
      </c>
      <c r="O81" s="7" t="s">
        <v>214</v>
      </c>
    </row>
    <row r="82" spans="1:15" ht="210" x14ac:dyDescent="0.2">
      <c r="A82" s="2" t="s">
        <v>108</v>
      </c>
      <c r="B82" s="3" t="s">
        <v>108</v>
      </c>
      <c r="C82" s="3" t="s">
        <v>472</v>
      </c>
      <c r="D82" s="3" t="s">
        <v>267</v>
      </c>
      <c r="E82" s="4">
        <v>28</v>
      </c>
      <c r="F82" s="5">
        <v>34720</v>
      </c>
      <c r="G82" s="11">
        <f t="shared" si="12"/>
        <v>4166.3999999999996</v>
      </c>
      <c r="H82" s="10">
        <f t="shared" si="13"/>
        <v>6249.5999999999995</v>
      </c>
      <c r="I82" s="10">
        <f t="shared" si="14"/>
        <v>45136</v>
      </c>
      <c r="J82" s="10">
        <f t="shared" si="11"/>
        <v>49649.600000000006</v>
      </c>
      <c r="K82" s="6"/>
      <c r="L82" s="3" t="s">
        <v>300</v>
      </c>
      <c r="M82" s="6" t="s">
        <v>460</v>
      </c>
      <c r="N82" s="7" t="s">
        <v>473</v>
      </c>
      <c r="O82" s="7" t="s">
        <v>214</v>
      </c>
    </row>
    <row r="83" spans="1:15" ht="210" x14ac:dyDescent="0.2">
      <c r="A83" s="2" t="s">
        <v>108</v>
      </c>
      <c r="B83" s="3" t="s">
        <v>108</v>
      </c>
      <c r="C83" s="3" t="s">
        <v>470</v>
      </c>
      <c r="D83" s="3" t="s">
        <v>267</v>
      </c>
      <c r="E83" s="4">
        <v>24</v>
      </c>
      <c r="F83" s="5">
        <v>37200</v>
      </c>
      <c r="G83" s="11">
        <f t="shared" si="12"/>
        <v>4464</v>
      </c>
      <c r="H83" s="10">
        <f t="shared" si="13"/>
        <v>6696</v>
      </c>
      <c r="I83" s="10">
        <f t="shared" si="14"/>
        <v>48360</v>
      </c>
      <c r="J83" s="10">
        <f t="shared" si="11"/>
        <v>53196.000000000007</v>
      </c>
      <c r="K83" s="6"/>
      <c r="L83" s="3" t="s">
        <v>300</v>
      </c>
      <c r="M83" s="6" t="s">
        <v>460</v>
      </c>
      <c r="N83" s="7" t="s">
        <v>471</v>
      </c>
      <c r="O83" s="7" t="s">
        <v>214</v>
      </c>
    </row>
    <row r="84" spans="1:15" ht="210" x14ac:dyDescent="0.2">
      <c r="A84" s="2" t="s">
        <v>108</v>
      </c>
      <c r="B84" s="3" t="s">
        <v>108</v>
      </c>
      <c r="C84" s="3" t="s">
        <v>464</v>
      </c>
      <c r="D84" s="3" t="s">
        <v>267</v>
      </c>
      <c r="E84" s="4">
        <v>28</v>
      </c>
      <c r="F84" s="5">
        <v>43400</v>
      </c>
      <c r="G84" s="11">
        <f t="shared" si="12"/>
        <v>5208</v>
      </c>
      <c r="H84" s="10">
        <f t="shared" si="13"/>
        <v>7812</v>
      </c>
      <c r="I84" s="10">
        <f t="shared" si="14"/>
        <v>56420</v>
      </c>
      <c r="J84" s="10">
        <f t="shared" si="11"/>
        <v>62062.000000000007</v>
      </c>
      <c r="K84" s="6"/>
      <c r="L84" s="3" t="s">
        <v>300</v>
      </c>
      <c r="M84" s="6" t="s">
        <v>460</v>
      </c>
      <c r="N84" s="7" t="s">
        <v>465</v>
      </c>
      <c r="O84" s="7" t="s">
        <v>214</v>
      </c>
    </row>
    <row r="85" spans="1:15" ht="105" x14ac:dyDescent="0.2">
      <c r="A85" s="2" t="s">
        <v>83</v>
      </c>
      <c r="B85" s="3" t="s">
        <v>83</v>
      </c>
      <c r="C85" s="3" t="s">
        <v>335</v>
      </c>
      <c r="D85" s="3" t="s">
        <v>279</v>
      </c>
      <c r="E85" s="4">
        <v>1</v>
      </c>
      <c r="F85" s="5">
        <v>22.1</v>
      </c>
      <c r="G85" s="9">
        <f>F85*0.18</f>
        <v>3.9780000000000002</v>
      </c>
      <c r="H85" s="10">
        <f>F85*0.31</f>
        <v>6.851</v>
      </c>
      <c r="I85" s="10">
        <f>F85+(F85*0.18)+(F85*0.31)</f>
        <v>32.929000000000002</v>
      </c>
      <c r="J85" s="10">
        <f t="shared" si="11"/>
        <v>36.221900000000005</v>
      </c>
      <c r="K85" s="6"/>
      <c r="L85" s="3" t="s">
        <v>84</v>
      </c>
      <c r="M85" s="6" t="s">
        <v>334</v>
      </c>
      <c r="N85" s="7" t="s">
        <v>85</v>
      </c>
      <c r="O85" s="7" t="s">
        <v>159</v>
      </c>
    </row>
    <row r="86" spans="1:15" ht="105" x14ac:dyDescent="0.2">
      <c r="A86" s="2" t="s">
        <v>83</v>
      </c>
      <c r="B86" s="3" t="s">
        <v>83</v>
      </c>
      <c r="C86" s="3" t="s">
        <v>333</v>
      </c>
      <c r="D86" s="3" t="s">
        <v>279</v>
      </c>
      <c r="E86" s="4">
        <v>1</v>
      </c>
      <c r="F86" s="5">
        <v>44.44</v>
      </c>
      <c r="G86" s="9">
        <f>F86*0.18</f>
        <v>7.9991999999999992</v>
      </c>
      <c r="H86" s="10">
        <f>F86*0.31</f>
        <v>13.776399999999999</v>
      </c>
      <c r="I86" s="10">
        <f>F86+(F86*0.18)+(F86*0.31)</f>
        <v>66.215599999999995</v>
      </c>
      <c r="J86" s="10">
        <f t="shared" si="11"/>
        <v>72.837159999999997</v>
      </c>
      <c r="K86" s="6"/>
      <c r="L86" s="3" t="s">
        <v>84</v>
      </c>
      <c r="M86" s="6" t="s">
        <v>334</v>
      </c>
      <c r="N86" s="7" t="s">
        <v>270</v>
      </c>
      <c r="O86" s="7" t="s">
        <v>159</v>
      </c>
    </row>
    <row r="87" spans="1:15" ht="105" x14ac:dyDescent="0.2">
      <c r="A87" s="2" t="s">
        <v>62</v>
      </c>
      <c r="B87" s="3" t="s">
        <v>544</v>
      </c>
      <c r="C87" s="3" t="s">
        <v>251</v>
      </c>
      <c r="D87" s="3" t="s">
        <v>545</v>
      </c>
      <c r="E87" s="4">
        <v>1</v>
      </c>
      <c r="F87" s="5">
        <v>509.5</v>
      </c>
      <c r="G87" s="11">
        <f t="shared" ref="G87:G94" si="15">F87*0.12</f>
        <v>61.14</v>
      </c>
      <c r="H87" s="10">
        <f t="shared" ref="H87:H94" si="16">F87*0.18</f>
        <v>91.71</v>
      </c>
      <c r="I87" s="10">
        <f t="shared" ref="I87:I94" si="17">F87+(F87*0.12)+(F87*0.18)</f>
        <v>662.35</v>
      </c>
      <c r="J87" s="10">
        <f t="shared" si="11"/>
        <v>728.58500000000004</v>
      </c>
      <c r="K87" s="6"/>
      <c r="L87" s="3" t="s">
        <v>546</v>
      </c>
      <c r="M87" s="6" t="s">
        <v>542</v>
      </c>
      <c r="N87" s="7" t="s">
        <v>547</v>
      </c>
      <c r="O87" s="7" t="s">
        <v>161</v>
      </c>
    </row>
    <row r="88" spans="1:15" ht="105" x14ac:dyDescent="0.2">
      <c r="A88" s="2" t="s">
        <v>62</v>
      </c>
      <c r="B88" s="3" t="s">
        <v>544</v>
      </c>
      <c r="C88" s="3" t="s">
        <v>190</v>
      </c>
      <c r="D88" s="3" t="s">
        <v>545</v>
      </c>
      <c r="E88" s="4">
        <v>1</v>
      </c>
      <c r="F88" s="5">
        <v>607.5</v>
      </c>
      <c r="G88" s="11">
        <f t="shared" si="15"/>
        <v>72.899999999999991</v>
      </c>
      <c r="H88" s="10">
        <f t="shared" si="16"/>
        <v>109.35</v>
      </c>
      <c r="I88" s="10">
        <f t="shared" si="17"/>
        <v>789.75</v>
      </c>
      <c r="J88" s="10">
        <f t="shared" si="11"/>
        <v>868.72500000000002</v>
      </c>
      <c r="K88" s="6"/>
      <c r="L88" s="3" t="s">
        <v>546</v>
      </c>
      <c r="M88" s="6" t="s">
        <v>542</v>
      </c>
      <c r="N88" s="7" t="s">
        <v>548</v>
      </c>
      <c r="O88" s="7" t="s">
        <v>161</v>
      </c>
    </row>
    <row r="89" spans="1:15" ht="195" x14ac:dyDescent="0.2">
      <c r="A89" s="2" t="s">
        <v>45</v>
      </c>
      <c r="B89" s="3" t="s">
        <v>130</v>
      </c>
      <c r="C89" s="3" t="s">
        <v>412</v>
      </c>
      <c r="D89" s="3" t="s">
        <v>413</v>
      </c>
      <c r="E89" s="4">
        <v>56</v>
      </c>
      <c r="F89" s="5">
        <v>395.62</v>
      </c>
      <c r="G89" s="11">
        <f t="shared" si="15"/>
        <v>47.474399999999996</v>
      </c>
      <c r="H89" s="10">
        <f t="shared" si="16"/>
        <v>71.211600000000004</v>
      </c>
      <c r="I89" s="10">
        <f t="shared" si="17"/>
        <v>514.30600000000004</v>
      </c>
      <c r="J89" s="10">
        <f t="shared" si="11"/>
        <v>565.73660000000007</v>
      </c>
      <c r="K89" s="6"/>
      <c r="L89" s="3" t="s">
        <v>131</v>
      </c>
      <c r="M89" s="6" t="s">
        <v>414</v>
      </c>
      <c r="N89" s="7" t="s">
        <v>132</v>
      </c>
      <c r="O89" s="7"/>
    </row>
    <row r="90" spans="1:15" ht="195" x14ac:dyDescent="0.2">
      <c r="A90" s="2" t="s">
        <v>45</v>
      </c>
      <c r="B90" s="3" t="s">
        <v>130</v>
      </c>
      <c r="C90" s="3" t="s">
        <v>415</v>
      </c>
      <c r="D90" s="3" t="s">
        <v>413</v>
      </c>
      <c r="E90" s="4">
        <v>112</v>
      </c>
      <c r="F90" s="5">
        <v>775.42</v>
      </c>
      <c r="G90" s="11">
        <f t="shared" si="15"/>
        <v>93.050399999999996</v>
      </c>
      <c r="H90" s="10">
        <f t="shared" si="16"/>
        <v>139.57559999999998</v>
      </c>
      <c r="I90" s="10">
        <f t="shared" si="17"/>
        <v>1008.0459999999999</v>
      </c>
      <c r="J90" s="10">
        <f t="shared" si="11"/>
        <v>1108.8506</v>
      </c>
      <c r="K90" s="6"/>
      <c r="L90" s="3" t="s">
        <v>131</v>
      </c>
      <c r="M90" s="6" t="s">
        <v>414</v>
      </c>
      <c r="N90" s="7" t="s">
        <v>133</v>
      </c>
      <c r="O90" s="7"/>
    </row>
    <row r="91" spans="1:15" ht="195" x14ac:dyDescent="0.2">
      <c r="A91" s="2" t="s">
        <v>45</v>
      </c>
      <c r="B91" s="3" t="s">
        <v>130</v>
      </c>
      <c r="C91" s="3" t="s">
        <v>416</v>
      </c>
      <c r="D91" s="3" t="s">
        <v>413</v>
      </c>
      <c r="E91" s="4">
        <v>224</v>
      </c>
      <c r="F91" s="5">
        <v>1545.57</v>
      </c>
      <c r="G91" s="11">
        <f t="shared" si="15"/>
        <v>185.46839999999997</v>
      </c>
      <c r="H91" s="10">
        <f t="shared" si="16"/>
        <v>278.20259999999996</v>
      </c>
      <c r="I91" s="10">
        <f t="shared" si="17"/>
        <v>2009.241</v>
      </c>
      <c r="J91" s="10">
        <f t="shared" si="11"/>
        <v>2210.1651000000002</v>
      </c>
      <c r="K91" s="6"/>
      <c r="L91" s="3" t="s">
        <v>131</v>
      </c>
      <c r="M91" s="6" t="s">
        <v>414</v>
      </c>
      <c r="N91" s="7" t="s">
        <v>134</v>
      </c>
      <c r="O91" s="7"/>
    </row>
    <row r="92" spans="1:15" ht="105" x14ac:dyDescent="0.2">
      <c r="A92" s="2" t="s">
        <v>86</v>
      </c>
      <c r="B92" s="3" t="s">
        <v>425</v>
      </c>
      <c r="C92" s="3" t="s">
        <v>426</v>
      </c>
      <c r="D92" s="3" t="s">
        <v>285</v>
      </c>
      <c r="E92" s="4">
        <v>10</v>
      </c>
      <c r="F92" s="5">
        <v>128.69999999999999</v>
      </c>
      <c r="G92" s="11">
        <f t="shared" si="15"/>
        <v>15.443999999999997</v>
      </c>
      <c r="H92" s="10">
        <f t="shared" si="16"/>
        <v>23.165999999999997</v>
      </c>
      <c r="I92" s="10">
        <f t="shared" si="17"/>
        <v>167.30999999999997</v>
      </c>
      <c r="J92" s="10">
        <f t="shared" si="11"/>
        <v>184.041</v>
      </c>
      <c r="K92" s="6"/>
      <c r="L92" s="3" t="s">
        <v>87</v>
      </c>
      <c r="M92" s="6" t="s">
        <v>427</v>
      </c>
      <c r="N92" s="7" t="s">
        <v>428</v>
      </c>
      <c r="O92" s="7" t="s">
        <v>186</v>
      </c>
    </row>
    <row r="93" spans="1:15" ht="90" x14ac:dyDescent="0.2">
      <c r="A93" s="2" t="s">
        <v>16</v>
      </c>
      <c r="B93" s="3" t="s">
        <v>17</v>
      </c>
      <c r="C93" s="3" t="s">
        <v>382</v>
      </c>
      <c r="D93" s="3" t="s">
        <v>383</v>
      </c>
      <c r="E93" s="4">
        <v>500</v>
      </c>
      <c r="F93" s="5">
        <v>13056</v>
      </c>
      <c r="G93" s="11">
        <f t="shared" si="15"/>
        <v>1566.72</v>
      </c>
      <c r="H93" s="10">
        <f t="shared" si="16"/>
        <v>2350.08</v>
      </c>
      <c r="I93" s="10">
        <f t="shared" si="17"/>
        <v>16972.8</v>
      </c>
      <c r="J93" s="10">
        <f t="shared" si="11"/>
        <v>18670.080000000002</v>
      </c>
      <c r="K93" s="6"/>
      <c r="L93" s="3" t="s">
        <v>137</v>
      </c>
      <c r="M93" s="6" t="s">
        <v>384</v>
      </c>
      <c r="N93" s="7" t="s">
        <v>385</v>
      </c>
      <c r="O93" s="7" t="s">
        <v>183</v>
      </c>
    </row>
    <row r="94" spans="1:15" ht="120" x14ac:dyDescent="0.2">
      <c r="A94" s="2" t="s">
        <v>286</v>
      </c>
      <c r="B94" s="3" t="s">
        <v>287</v>
      </c>
      <c r="C94" s="3" t="s">
        <v>297</v>
      </c>
      <c r="D94" s="3" t="s">
        <v>298</v>
      </c>
      <c r="E94" s="4">
        <v>1</v>
      </c>
      <c r="F94" s="5">
        <v>163681.35999999999</v>
      </c>
      <c r="G94" s="11">
        <f t="shared" si="15"/>
        <v>19641.763199999998</v>
      </c>
      <c r="H94" s="10">
        <f t="shared" si="16"/>
        <v>29462.644799999998</v>
      </c>
      <c r="I94" s="10">
        <f t="shared" si="17"/>
        <v>212785.76799999998</v>
      </c>
      <c r="J94" s="10">
        <f t="shared" si="11"/>
        <v>234064.34479999999</v>
      </c>
      <c r="K94" s="6"/>
      <c r="L94" s="3" t="s">
        <v>288</v>
      </c>
      <c r="M94" s="6" t="s">
        <v>399</v>
      </c>
      <c r="N94" s="7" t="s">
        <v>400</v>
      </c>
      <c r="O94" s="7" t="s">
        <v>289</v>
      </c>
    </row>
    <row r="95" spans="1:15" ht="120" x14ac:dyDescent="0.2">
      <c r="A95" s="2" t="s">
        <v>89</v>
      </c>
      <c r="B95" s="3" t="s">
        <v>90</v>
      </c>
      <c r="C95" s="3" t="s">
        <v>419</v>
      </c>
      <c r="D95" s="3" t="s">
        <v>272</v>
      </c>
      <c r="E95" s="4">
        <v>30</v>
      </c>
      <c r="F95" s="5">
        <v>66.88</v>
      </c>
      <c r="G95" s="11">
        <f>F95*0.15</f>
        <v>10.031999999999998</v>
      </c>
      <c r="H95" s="10">
        <f>F95*0.25</f>
        <v>16.72</v>
      </c>
      <c r="I95" s="10">
        <f>F95+(F95*0.15)+(F95*0.25)</f>
        <v>93.631999999999991</v>
      </c>
      <c r="J95" s="10">
        <f t="shared" si="11"/>
        <v>102.9952</v>
      </c>
      <c r="K95" s="6"/>
      <c r="L95" s="3" t="s">
        <v>91</v>
      </c>
      <c r="M95" s="6" t="s">
        <v>420</v>
      </c>
      <c r="N95" s="7" t="s">
        <v>103</v>
      </c>
      <c r="O95" s="7" t="s">
        <v>185</v>
      </c>
    </row>
    <row r="96" spans="1:15" ht="60" x14ac:dyDescent="0.2">
      <c r="A96" s="2" t="s">
        <v>92</v>
      </c>
      <c r="B96" s="3" t="s">
        <v>92</v>
      </c>
      <c r="C96" s="3" t="s">
        <v>276</v>
      </c>
      <c r="D96" s="3" t="s">
        <v>19</v>
      </c>
      <c r="E96" s="4">
        <v>30</v>
      </c>
      <c r="F96" s="5">
        <v>14.16</v>
      </c>
      <c r="G96" s="9">
        <f>F96*0.18</f>
        <v>2.5488</v>
      </c>
      <c r="H96" s="10">
        <f>F96*0.31</f>
        <v>4.3895999999999997</v>
      </c>
      <c r="I96" s="10">
        <f>F96+(F96*0.18)+(F96*0.31)</f>
        <v>21.098399999999998</v>
      </c>
      <c r="J96" s="10">
        <f t="shared" si="11"/>
        <v>23.20824</v>
      </c>
      <c r="K96" s="6"/>
      <c r="L96" s="3" t="s">
        <v>126</v>
      </c>
      <c r="M96" s="6" t="s">
        <v>550</v>
      </c>
      <c r="N96" s="7" t="s">
        <v>127</v>
      </c>
      <c r="O96" s="7" t="s">
        <v>274</v>
      </c>
    </row>
    <row r="97" spans="1:15" ht="60" x14ac:dyDescent="0.2">
      <c r="A97" s="2" t="s">
        <v>92</v>
      </c>
      <c r="B97" s="3" t="s">
        <v>92</v>
      </c>
      <c r="C97" s="3" t="s">
        <v>275</v>
      </c>
      <c r="D97" s="3" t="s">
        <v>19</v>
      </c>
      <c r="E97" s="4">
        <v>60</v>
      </c>
      <c r="F97" s="5">
        <v>20.62</v>
      </c>
      <c r="G97" s="9">
        <f>F97*0.18</f>
        <v>3.7116000000000002</v>
      </c>
      <c r="H97" s="10">
        <f>F97*0.31</f>
        <v>6.3921999999999999</v>
      </c>
      <c r="I97" s="10">
        <f>F97+(F97*0.18)+(F97*0.31)</f>
        <v>30.723800000000001</v>
      </c>
      <c r="J97" s="10">
        <f t="shared" si="11"/>
        <v>33.796180000000007</v>
      </c>
      <c r="K97" s="6"/>
      <c r="L97" s="3" t="s">
        <v>126</v>
      </c>
      <c r="M97" s="6" t="s">
        <v>550</v>
      </c>
      <c r="N97" s="7" t="s">
        <v>128</v>
      </c>
      <c r="O97" s="7" t="s">
        <v>274</v>
      </c>
    </row>
    <row r="98" spans="1:15" ht="60" x14ac:dyDescent="0.2">
      <c r="A98" s="2" t="s">
        <v>92</v>
      </c>
      <c r="B98" s="3" t="s">
        <v>92</v>
      </c>
      <c r="C98" s="3" t="s">
        <v>273</v>
      </c>
      <c r="D98" s="3" t="s">
        <v>19</v>
      </c>
      <c r="E98" s="4">
        <v>100</v>
      </c>
      <c r="F98" s="5">
        <v>49.59</v>
      </c>
      <c r="G98" s="9">
        <f>F98*0.18</f>
        <v>8.9261999999999997</v>
      </c>
      <c r="H98" s="10">
        <f>F98*0.31</f>
        <v>15.372900000000001</v>
      </c>
      <c r="I98" s="10">
        <f>F98+(F98*0.18)+(F98*0.31)</f>
        <v>73.889100000000013</v>
      </c>
      <c r="J98" s="10">
        <f t="shared" si="11"/>
        <v>81.278010000000023</v>
      </c>
      <c r="K98" s="6"/>
      <c r="L98" s="3" t="s">
        <v>126</v>
      </c>
      <c r="M98" s="6" t="s">
        <v>550</v>
      </c>
      <c r="N98" s="7" t="s">
        <v>129</v>
      </c>
      <c r="O98" s="7" t="s">
        <v>274</v>
      </c>
    </row>
    <row r="99" spans="1:15" ht="75" x14ac:dyDescent="0.2">
      <c r="A99" s="2" t="s">
        <v>92</v>
      </c>
      <c r="B99" s="3" t="s">
        <v>263</v>
      </c>
      <c r="C99" s="3" t="s">
        <v>264</v>
      </c>
      <c r="D99" s="3" t="s">
        <v>342</v>
      </c>
      <c r="E99" s="4">
        <v>3</v>
      </c>
      <c r="F99" s="5">
        <v>20.89</v>
      </c>
      <c r="G99" s="9">
        <f>F99*0.18</f>
        <v>3.7601999999999998</v>
      </c>
      <c r="H99" s="10">
        <f>F99*0.31</f>
        <v>6.4759000000000002</v>
      </c>
      <c r="I99" s="10">
        <f>F99+(F99*0.18)+(F99*0.31)</f>
        <v>31.126100000000001</v>
      </c>
      <c r="J99" s="10">
        <f t="shared" si="11"/>
        <v>34.238710000000005</v>
      </c>
      <c r="K99" s="6"/>
      <c r="L99" s="3" t="s">
        <v>265</v>
      </c>
      <c r="M99" s="6" t="s">
        <v>343</v>
      </c>
      <c r="N99" s="7" t="s">
        <v>266</v>
      </c>
      <c r="O99" s="7" t="s">
        <v>229</v>
      </c>
    </row>
    <row r="100" spans="1:15" ht="150" x14ac:dyDescent="0.2">
      <c r="A100" s="2" t="s">
        <v>309</v>
      </c>
      <c r="B100" s="3" t="s">
        <v>308</v>
      </c>
      <c r="C100" s="3" t="s">
        <v>374</v>
      </c>
      <c r="D100" s="3" t="s">
        <v>305</v>
      </c>
      <c r="E100" s="4">
        <v>1</v>
      </c>
      <c r="F100" s="5">
        <v>7842.73</v>
      </c>
      <c r="G100" s="11">
        <f t="shared" ref="G100:G133" si="18">F100*0.12</f>
        <v>941.12759999999992</v>
      </c>
      <c r="H100" s="10">
        <f t="shared" ref="H100:H133" si="19">F100*0.18</f>
        <v>1411.6913999999999</v>
      </c>
      <c r="I100" s="10">
        <f t="shared" ref="I100:I133" si="20">F100+(F100*0.12)+(F100*0.18)</f>
        <v>10195.548999999999</v>
      </c>
      <c r="J100" s="10">
        <f t="shared" ref="J100:J131" si="21">I100*1.1</f>
        <v>11215.1039</v>
      </c>
      <c r="K100" s="6"/>
      <c r="L100" s="3" t="s">
        <v>138</v>
      </c>
      <c r="M100" s="6" t="s">
        <v>375</v>
      </c>
      <c r="N100" s="7" t="s">
        <v>376</v>
      </c>
      <c r="O100" s="7" t="s">
        <v>171</v>
      </c>
    </row>
    <row r="101" spans="1:15" ht="150" x14ac:dyDescent="0.2">
      <c r="A101" s="2" t="s">
        <v>40</v>
      </c>
      <c r="B101" s="3" t="s">
        <v>308</v>
      </c>
      <c r="C101" s="3" t="s">
        <v>377</v>
      </c>
      <c r="D101" s="3" t="s">
        <v>305</v>
      </c>
      <c r="E101" s="4">
        <v>1</v>
      </c>
      <c r="F101" s="5">
        <v>12446.09</v>
      </c>
      <c r="G101" s="11">
        <f t="shared" si="18"/>
        <v>1493.5308</v>
      </c>
      <c r="H101" s="10">
        <f t="shared" si="19"/>
        <v>2240.2961999999998</v>
      </c>
      <c r="I101" s="10">
        <f t="shared" si="20"/>
        <v>16179.917000000001</v>
      </c>
      <c r="J101" s="10">
        <f t="shared" si="21"/>
        <v>17797.908700000004</v>
      </c>
      <c r="K101" s="6"/>
      <c r="L101" s="3" t="s">
        <v>138</v>
      </c>
      <c r="M101" s="6" t="s">
        <v>375</v>
      </c>
      <c r="N101" s="7" t="s">
        <v>378</v>
      </c>
      <c r="O101" s="7" t="s">
        <v>171</v>
      </c>
    </row>
    <row r="102" spans="1:15" ht="90" x14ac:dyDescent="0.2">
      <c r="A102" s="2" t="s">
        <v>93</v>
      </c>
      <c r="B102" s="3" t="s">
        <v>487</v>
      </c>
      <c r="C102" s="3" t="s">
        <v>500</v>
      </c>
      <c r="D102" s="3" t="s">
        <v>281</v>
      </c>
      <c r="E102" s="4">
        <v>5</v>
      </c>
      <c r="F102" s="5">
        <v>120.48</v>
      </c>
      <c r="G102" s="11">
        <f t="shared" si="18"/>
        <v>14.457599999999999</v>
      </c>
      <c r="H102" s="10">
        <f t="shared" si="19"/>
        <v>21.686399999999999</v>
      </c>
      <c r="I102" s="10">
        <f t="shared" si="20"/>
        <v>156.624</v>
      </c>
      <c r="J102" s="10">
        <f t="shared" si="21"/>
        <v>172.28640000000001</v>
      </c>
      <c r="K102" s="6"/>
      <c r="L102" s="3" t="s">
        <v>489</v>
      </c>
      <c r="M102" s="6" t="s">
        <v>490</v>
      </c>
      <c r="N102" s="7" t="s">
        <v>501</v>
      </c>
      <c r="O102" s="7" t="s">
        <v>312</v>
      </c>
    </row>
    <row r="103" spans="1:15" ht="90" x14ac:dyDescent="0.2">
      <c r="A103" s="2" t="s">
        <v>93</v>
      </c>
      <c r="B103" s="3" t="s">
        <v>487</v>
      </c>
      <c r="C103" s="3" t="s">
        <v>520</v>
      </c>
      <c r="D103" s="3" t="s">
        <v>281</v>
      </c>
      <c r="E103" s="4">
        <v>10</v>
      </c>
      <c r="F103" s="5">
        <v>240.96</v>
      </c>
      <c r="G103" s="11">
        <f t="shared" si="18"/>
        <v>28.915199999999999</v>
      </c>
      <c r="H103" s="10">
        <f t="shared" si="19"/>
        <v>43.372799999999998</v>
      </c>
      <c r="I103" s="10">
        <f t="shared" si="20"/>
        <v>313.24799999999999</v>
      </c>
      <c r="J103" s="10">
        <f t="shared" si="21"/>
        <v>344.57280000000003</v>
      </c>
      <c r="K103" s="6"/>
      <c r="L103" s="3" t="s">
        <v>489</v>
      </c>
      <c r="M103" s="6" t="s">
        <v>490</v>
      </c>
      <c r="N103" s="7" t="s">
        <v>521</v>
      </c>
      <c r="O103" s="7" t="s">
        <v>312</v>
      </c>
    </row>
    <row r="104" spans="1:15" ht="90" x14ac:dyDescent="0.2">
      <c r="A104" s="2" t="s">
        <v>93</v>
      </c>
      <c r="B104" s="3" t="s">
        <v>487</v>
      </c>
      <c r="C104" s="3" t="s">
        <v>530</v>
      </c>
      <c r="D104" s="3" t="s">
        <v>281</v>
      </c>
      <c r="E104" s="4">
        <v>5</v>
      </c>
      <c r="F104" s="5">
        <v>240.96</v>
      </c>
      <c r="G104" s="11">
        <f t="shared" si="18"/>
        <v>28.915199999999999</v>
      </c>
      <c r="H104" s="10">
        <f t="shared" si="19"/>
        <v>43.372799999999998</v>
      </c>
      <c r="I104" s="10">
        <f t="shared" si="20"/>
        <v>313.24799999999999</v>
      </c>
      <c r="J104" s="10">
        <f t="shared" si="21"/>
        <v>344.57280000000003</v>
      </c>
      <c r="K104" s="6"/>
      <c r="L104" s="3" t="s">
        <v>489</v>
      </c>
      <c r="M104" s="6" t="s">
        <v>490</v>
      </c>
      <c r="N104" s="7" t="s">
        <v>531</v>
      </c>
      <c r="O104" s="7" t="s">
        <v>312</v>
      </c>
    </row>
    <row r="105" spans="1:15" ht="90" x14ac:dyDescent="0.2">
      <c r="A105" s="2" t="s">
        <v>93</v>
      </c>
      <c r="B105" s="3" t="s">
        <v>487</v>
      </c>
      <c r="C105" s="3" t="s">
        <v>524</v>
      </c>
      <c r="D105" s="3" t="s">
        <v>281</v>
      </c>
      <c r="E105" s="4">
        <v>5</v>
      </c>
      <c r="F105" s="5">
        <v>301.2</v>
      </c>
      <c r="G105" s="11">
        <f t="shared" si="18"/>
        <v>36.143999999999998</v>
      </c>
      <c r="H105" s="10">
        <f t="shared" si="19"/>
        <v>54.215999999999994</v>
      </c>
      <c r="I105" s="10">
        <f t="shared" si="20"/>
        <v>391.56</v>
      </c>
      <c r="J105" s="10">
        <f t="shared" si="21"/>
        <v>430.71600000000007</v>
      </c>
      <c r="K105" s="6"/>
      <c r="L105" s="3" t="s">
        <v>489</v>
      </c>
      <c r="M105" s="6" t="s">
        <v>490</v>
      </c>
      <c r="N105" s="7" t="s">
        <v>525</v>
      </c>
      <c r="O105" s="7" t="s">
        <v>312</v>
      </c>
    </row>
    <row r="106" spans="1:15" ht="90" x14ac:dyDescent="0.2">
      <c r="A106" s="2" t="s">
        <v>93</v>
      </c>
      <c r="B106" s="3" t="s">
        <v>487</v>
      </c>
      <c r="C106" s="3" t="s">
        <v>528</v>
      </c>
      <c r="D106" s="3" t="s">
        <v>281</v>
      </c>
      <c r="E106" s="4">
        <v>5</v>
      </c>
      <c r="F106" s="5">
        <v>336.87</v>
      </c>
      <c r="G106" s="11">
        <f t="shared" si="18"/>
        <v>40.424399999999999</v>
      </c>
      <c r="H106" s="10">
        <f t="shared" si="19"/>
        <v>60.636600000000001</v>
      </c>
      <c r="I106" s="10">
        <f t="shared" si="20"/>
        <v>437.93099999999998</v>
      </c>
      <c r="J106" s="10">
        <f t="shared" si="21"/>
        <v>481.72410000000002</v>
      </c>
      <c r="K106" s="6"/>
      <c r="L106" s="3" t="s">
        <v>489</v>
      </c>
      <c r="M106" s="6" t="s">
        <v>490</v>
      </c>
      <c r="N106" s="7" t="s">
        <v>529</v>
      </c>
      <c r="O106" s="7" t="s">
        <v>312</v>
      </c>
    </row>
    <row r="107" spans="1:15" ht="90" x14ac:dyDescent="0.2">
      <c r="A107" s="2" t="s">
        <v>93</v>
      </c>
      <c r="B107" s="3" t="s">
        <v>487</v>
      </c>
      <c r="C107" s="3" t="s">
        <v>498</v>
      </c>
      <c r="D107" s="3" t="s">
        <v>281</v>
      </c>
      <c r="E107" s="4">
        <v>5</v>
      </c>
      <c r="F107" s="5">
        <v>449.16</v>
      </c>
      <c r="G107" s="11">
        <f t="shared" si="18"/>
        <v>53.8992</v>
      </c>
      <c r="H107" s="10">
        <f t="shared" si="19"/>
        <v>80.848799999999997</v>
      </c>
      <c r="I107" s="10">
        <f t="shared" si="20"/>
        <v>583.90800000000002</v>
      </c>
      <c r="J107" s="10">
        <f t="shared" si="21"/>
        <v>642.29880000000003</v>
      </c>
      <c r="K107" s="6"/>
      <c r="L107" s="3" t="s">
        <v>489</v>
      </c>
      <c r="M107" s="6" t="s">
        <v>490</v>
      </c>
      <c r="N107" s="7" t="s">
        <v>499</v>
      </c>
      <c r="O107" s="7" t="s">
        <v>312</v>
      </c>
    </row>
    <row r="108" spans="1:15" ht="90" x14ac:dyDescent="0.2">
      <c r="A108" s="2" t="s">
        <v>93</v>
      </c>
      <c r="B108" s="3" t="s">
        <v>487</v>
      </c>
      <c r="C108" s="3" t="s">
        <v>488</v>
      </c>
      <c r="D108" s="3" t="s">
        <v>281</v>
      </c>
      <c r="E108" s="4">
        <v>5</v>
      </c>
      <c r="F108" s="5">
        <v>481.93</v>
      </c>
      <c r="G108" s="11">
        <f t="shared" si="18"/>
        <v>57.831600000000002</v>
      </c>
      <c r="H108" s="10">
        <f t="shared" si="19"/>
        <v>86.747399999999999</v>
      </c>
      <c r="I108" s="10">
        <f t="shared" si="20"/>
        <v>626.50900000000001</v>
      </c>
      <c r="J108" s="10">
        <f t="shared" si="21"/>
        <v>689.15990000000011</v>
      </c>
      <c r="K108" s="6"/>
      <c r="L108" s="3" t="s">
        <v>489</v>
      </c>
      <c r="M108" s="6" t="s">
        <v>490</v>
      </c>
      <c r="N108" s="7" t="s">
        <v>491</v>
      </c>
      <c r="O108" s="7" t="s">
        <v>312</v>
      </c>
    </row>
    <row r="109" spans="1:15" ht="90" x14ac:dyDescent="0.2">
      <c r="A109" s="2" t="s">
        <v>93</v>
      </c>
      <c r="B109" s="3" t="s">
        <v>487</v>
      </c>
      <c r="C109" s="3" t="s">
        <v>516</v>
      </c>
      <c r="D109" s="3" t="s">
        <v>281</v>
      </c>
      <c r="E109" s="4">
        <v>10</v>
      </c>
      <c r="F109" s="5">
        <v>481.93</v>
      </c>
      <c r="G109" s="11">
        <f t="shared" si="18"/>
        <v>57.831600000000002</v>
      </c>
      <c r="H109" s="10">
        <f t="shared" si="19"/>
        <v>86.747399999999999</v>
      </c>
      <c r="I109" s="10">
        <f t="shared" si="20"/>
        <v>626.50900000000001</v>
      </c>
      <c r="J109" s="10">
        <f t="shared" si="21"/>
        <v>689.15990000000011</v>
      </c>
      <c r="K109" s="6"/>
      <c r="L109" s="3" t="s">
        <v>489</v>
      </c>
      <c r="M109" s="6" t="s">
        <v>490</v>
      </c>
      <c r="N109" s="7" t="s">
        <v>517</v>
      </c>
      <c r="O109" s="7" t="s">
        <v>312</v>
      </c>
    </row>
    <row r="110" spans="1:15" ht="90" x14ac:dyDescent="0.2">
      <c r="A110" s="2" t="s">
        <v>93</v>
      </c>
      <c r="B110" s="3" t="s">
        <v>487</v>
      </c>
      <c r="C110" s="3" t="s">
        <v>506</v>
      </c>
      <c r="D110" s="3" t="s">
        <v>281</v>
      </c>
      <c r="E110" s="4">
        <v>10</v>
      </c>
      <c r="F110" s="5">
        <v>602.41</v>
      </c>
      <c r="G110" s="11">
        <f t="shared" si="18"/>
        <v>72.289199999999994</v>
      </c>
      <c r="H110" s="10">
        <f t="shared" si="19"/>
        <v>108.43379999999999</v>
      </c>
      <c r="I110" s="10">
        <f t="shared" si="20"/>
        <v>783.13300000000004</v>
      </c>
      <c r="J110" s="10">
        <f t="shared" si="21"/>
        <v>861.44630000000006</v>
      </c>
      <c r="K110" s="6"/>
      <c r="L110" s="3" t="s">
        <v>489</v>
      </c>
      <c r="M110" s="6" t="s">
        <v>490</v>
      </c>
      <c r="N110" s="7" t="s">
        <v>507</v>
      </c>
      <c r="O110" s="7" t="s">
        <v>312</v>
      </c>
    </row>
    <row r="111" spans="1:15" ht="90" x14ac:dyDescent="0.2">
      <c r="A111" s="2" t="s">
        <v>93</v>
      </c>
      <c r="B111" s="3" t="s">
        <v>487</v>
      </c>
      <c r="C111" s="3" t="s">
        <v>510</v>
      </c>
      <c r="D111" s="3" t="s">
        <v>281</v>
      </c>
      <c r="E111" s="4">
        <v>5</v>
      </c>
      <c r="F111" s="5">
        <v>602.41</v>
      </c>
      <c r="G111" s="11">
        <f t="shared" si="18"/>
        <v>72.289199999999994</v>
      </c>
      <c r="H111" s="10">
        <f t="shared" si="19"/>
        <v>108.43379999999999</v>
      </c>
      <c r="I111" s="10">
        <f t="shared" si="20"/>
        <v>783.13300000000004</v>
      </c>
      <c r="J111" s="10">
        <f t="shared" si="21"/>
        <v>861.44630000000006</v>
      </c>
      <c r="K111" s="6"/>
      <c r="L111" s="3" t="s">
        <v>489</v>
      </c>
      <c r="M111" s="6" t="s">
        <v>490</v>
      </c>
      <c r="N111" s="7" t="s">
        <v>511</v>
      </c>
      <c r="O111" s="7" t="s">
        <v>312</v>
      </c>
    </row>
    <row r="112" spans="1:15" ht="90" x14ac:dyDescent="0.2">
      <c r="A112" s="2" t="s">
        <v>93</v>
      </c>
      <c r="B112" s="3" t="s">
        <v>487</v>
      </c>
      <c r="C112" s="3" t="s">
        <v>496</v>
      </c>
      <c r="D112" s="3" t="s">
        <v>281</v>
      </c>
      <c r="E112" s="4">
        <v>5</v>
      </c>
      <c r="F112" s="5">
        <v>673.74</v>
      </c>
      <c r="G112" s="11">
        <f t="shared" si="18"/>
        <v>80.848799999999997</v>
      </c>
      <c r="H112" s="10">
        <f t="shared" si="19"/>
        <v>121.2732</v>
      </c>
      <c r="I112" s="10">
        <f t="shared" si="20"/>
        <v>875.86199999999997</v>
      </c>
      <c r="J112" s="10">
        <f t="shared" si="21"/>
        <v>963.44820000000004</v>
      </c>
      <c r="K112" s="6"/>
      <c r="L112" s="3" t="s">
        <v>489</v>
      </c>
      <c r="M112" s="6" t="s">
        <v>490</v>
      </c>
      <c r="N112" s="7" t="s">
        <v>497</v>
      </c>
      <c r="O112" s="7" t="s">
        <v>312</v>
      </c>
    </row>
    <row r="113" spans="1:15" ht="90" x14ac:dyDescent="0.2">
      <c r="A113" s="2" t="s">
        <v>93</v>
      </c>
      <c r="B113" s="3" t="s">
        <v>487</v>
      </c>
      <c r="C113" s="3" t="s">
        <v>526</v>
      </c>
      <c r="D113" s="3" t="s">
        <v>281</v>
      </c>
      <c r="E113" s="4">
        <v>10</v>
      </c>
      <c r="F113" s="5">
        <v>673.74</v>
      </c>
      <c r="G113" s="11">
        <f t="shared" si="18"/>
        <v>80.848799999999997</v>
      </c>
      <c r="H113" s="10">
        <f t="shared" si="19"/>
        <v>121.2732</v>
      </c>
      <c r="I113" s="10">
        <f t="shared" si="20"/>
        <v>875.86199999999997</v>
      </c>
      <c r="J113" s="10">
        <f t="shared" si="21"/>
        <v>963.44820000000004</v>
      </c>
      <c r="K113" s="6"/>
      <c r="L113" s="3" t="s">
        <v>489</v>
      </c>
      <c r="M113" s="6" t="s">
        <v>490</v>
      </c>
      <c r="N113" s="7" t="s">
        <v>527</v>
      </c>
      <c r="O113" s="7" t="s">
        <v>312</v>
      </c>
    </row>
    <row r="114" spans="1:15" ht="90" x14ac:dyDescent="0.2">
      <c r="A114" s="2" t="s">
        <v>93</v>
      </c>
      <c r="B114" s="3" t="s">
        <v>487</v>
      </c>
      <c r="C114" s="3" t="s">
        <v>514</v>
      </c>
      <c r="D114" s="3" t="s">
        <v>281</v>
      </c>
      <c r="E114" s="4">
        <v>10</v>
      </c>
      <c r="F114" s="5">
        <v>898.32</v>
      </c>
      <c r="G114" s="11">
        <f t="shared" si="18"/>
        <v>107.7984</v>
      </c>
      <c r="H114" s="10">
        <f t="shared" si="19"/>
        <v>161.69759999999999</v>
      </c>
      <c r="I114" s="10">
        <f t="shared" si="20"/>
        <v>1167.816</v>
      </c>
      <c r="J114" s="10">
        <f t="shared" si="21"/>
        <v>1284.5976000000001</v>
      </c>
      <c r="K114" s="6"/>
      <c r="L114" s="3" t="s">
        <v>489</v>
      </c>
      <c r="M114" s="6" t="s">
        <v>490</v>
      </c>
      <c r="N114" s="7" t="s">
        <v>515</v>
      </c>
      <c r="O114" s="7" t="s">
        <v>312</v>
      </c>
    </row>
    <row r="115" spans="1:15" ht="90" x14ac:dyDescent="0.2">
      <c r="A115" s="2" t="s">
        <v>93</v>
      </c>
      <c r="B115" s="3" t="s">
        <v>487</v>
      </c>
      <c r="C115" s="3" t="s">
        <v>534</v>
      </c>
      <c r="D115" s="3" t="s">
        <v>281</v>
      </c>
      <c r="E115" s="4">
        <v>5</v>
      </c>
      <c r="F115" s="5">
        <v>898.32</v>
      </c>
      <c r="G115" s="11">
        <f t="shared" si="18"/>
        <v>107.7984</v>
      </c>
      <c r="H115" s="10">
        <f t="shared" si="19"/>
        <v>161.69759999999999</v>
      </c>
      <c r="I115" s="10">
        <f t="shared" si="20"/>
        <v>1167.816</v>
      </c>
      <c r="J115" s="10">
        <f t="shared" si="21"/>
        <v>1284.5976000000001</v>
      </c>
      <c r="K115" s="6"/>
      <c r="L115" s="3" t="s">
        <v>489</v>
      </c>
      <c r="M115" s="6" t="s">
        <v>490</v>
      </c>
      <c r="N115" s="7" t="s">
        <v>535</v>
      </c>
      <c r="O115" s="7" t="s">
        <v>312</v>
      </c>
    </row>
    <row r="116" spans="1:15" ht="90" x14ac:dyDescent="0.2">
      <c r="A116" s="2" t="s">
        <v>93</v>
      </c>
      <c r="B116" s="3" t="s">
        <v>487</v>
      </c>
      <c r="C116" s="3" t="s">
        <v>518</v>
      </c>
      <c r="D116" s="3" t="s">
        <v>281</v>
      </c>
      <c r="E116" s="4">
        <v>10</v>
      </c>
      <c r="F116" s="5">
        <v>963.85</v>
      </c>
      <c r="G116" s="11">
        <f t="shared" si="18"/>
        <v>115.66199999999999</v>
      </c>
      <c r="H116" s="10">
        <f t="shared" si="19"/>
        <v>173.49299999999999</v>
      </c>
      <c r="I116" s="10">
        <f t="shared" si="20"/>
        <v>1253.0049999999999</v>
      </c>
      <c r="J116" s="10">
        <f t="shared" si="21"/>
        <v>1378.3054999999999</v>
      </c>
      <c r="K116" s="6"/>
      <c r="L116" s="3" t="s">
        <v>489</v>
      </c>
      <c r="M116" s="6" t="s">
        <v>490</v>
      </c>
      <c r="N116" s="7" t="s">
        <v>519</v>
      </c>
      <c r="O116" s="7" t="s">
        <v>312</v>
      </c>
    </row>
    <row r="117" spans="1:15" ht="90" x14ac:dyDescent="0.2">
      <c r="A117" s="2" t="s">
        <v>93</v>
      </c>
      <c r="B117" s="3" t="s">
        <v>487</v>
      </c>
      <c r="C117" s="3" t="s">
        <v>494</v>
      </c>
      <c r="D117" s="3" t="s">
        <v>281</v>
      </c>
      <c r="E117" s="4">
        <v>10</v>
      </c>
      <c r="F117" s="5">
        <v>1204.81</v>
      </c>
      <c r="G117" s="11">
        <f t="shared" si="18"/>
        <v>144.57719999999998</v>
      </c>
      <c r="H117" s="10">
        <f t="shared" si="19"/>
        <v>216.86579999999998</v>
      </c>
      <c r="I117" s="10">
        <f t="shared" si="20"/>
        <v>1566.2529999999999</v>
      </c>
      <c r="J117" s="10">
        <f t="shared" si="21"/>
        <v>1722.8783000000001</v>
      </c>
      <c r="K117" s="6"/>
      <c r="L117" s="3" t="s">
        <v>489</v>
      </c>
      <c r="M117" s="6" t="s">
        <v>490</v>
      </c>
      <c r="N117" s="7" t="s">
        <v>495</v>
      </c>
      <c r="O117" s="7" t="s">
        <v>312</v>
      </c>
    </row>
    <row r="118" spans="1:15" ht="90" x14ac:dyDescent="0.2">
      <c r="A118" s="2" t="s">
        <v>93</v>
      </c>
      <c r="B118" s="3" t="s">
        <v>487</v>
      </c>
      <c r="C118" s="3" t="s">
        <v>508</v>
      </c>
      <c r="D118" s="3" t="s">
        <v>281</v>
      </c>
      <c r="E118" s="4">
        <v>5</v>
      </c>
      <c r="F118" s="5">
        <v>1204.81</v>
      </c>
      <c r="G118" s="11">
        <f t="shared" si="18"/>
        <v>144.57719999999998</v>
      </c>
      <c r="H118" s="10">
        <f t="shared" si="19"/>
        <v>216.86579999999998</v>
      </c>
      <c r="I118" s="10">
        <f t="shared" si="20"/>
        <v>1566.2529999999999</v>
      </c>
      <c r="J118" s="10">
        <f t="shared" si="21"/>
        <v>1722.8783000000001</v>
      </c>
      <c r="K118" s="6"/>
      <c r="L118" s="3" t="s">
        <v>489</v>
      </c>
      <c r="M118" s="6" t="s">
        <v>490</v>
      </c>
      <c r="N118" s="7" t="s">
        <v>509</v>
      </c>
      <c r="O118" s="7" t="s">
        <v>312</v>
      </c>
    </row>
    <row r="119" spans="1:15" ht="90" x14ac:dyDescent="0.2">
      <c r="A119" s="2" t="s">
        <v>93</v>
      </c>
      <c r="B119" s="3" t="s">
        <v>487</v>
      </c>
      <c r="C119" s="3" t="s">
        <v>502</v>
      </c>
      <c r="D119" s="3" t="s">
        <v>281</v>
      </c>
      <c r="E119" s="4">
        <v>10</v>
      </c>
      <c r="F119" s="5">
        <v>1347.48</v>
      </c>
      <c r="G119" s="11">
        <f t="shared" si="18"/>
        <v>161.69759999999999</v>
      </c>
      <c r="H119" s="10">
        <f t="shared" si="19"/>
        <v>242.54640000000001</v>
      </c>
      <c r="I119" s="10">
        <f t="shared" si="20"/>
        <v>1751.7239999999999</v>
      </c>
      <c r="J119" s="10">
        <f t="shared" si="21"/>
        <v>1926.8964000000001</v>
      </c>
      <c r="K119" s="6"/>
      <c r="L119" s="3" t="s">
        <v>489</v>
      </c>
      <c r="M119" s="6" t="s">
        <v>490</v>
      </c>
      <c r="N119" s="7" t="s">
        <v>503</v>
      </c>
      <c r="O119" s="7" t="s">
        <v>312</v>
      </c>
    </row>
    <row r="120" spans="1:15" ht="90" x14ac:dyDescent="0.2">
      <c r="A120" s="2" t="s">
        <v>93</v>
      </c>
      <c r="B120" s="3" t="s">
        <v>487</v>
      </c>
      <c r="C120" s="3" t="s">
        <v>536</v>
      </c>
      <c r="D120" s="3" t="s">
        <v>281</v>
      </c>
      <c r="E120" s="4">
        <v>5</v>
      </c>
      <c r="F120" s="5">
        <v>1347.48</v>
      </c>
      <c r="G120" s="11">
        <f t="shared" si="18"/>
        <v>161.69759999999999</v>
      </c>
      <c r="H120" s="10">
        <f t="shared" si="19"/>
        <v>242.54640000000001</v>
      </c>
      <c r="I120" s="10">
        <f t="shared" si="20"/>
        <v>1751.7239999999999</v>
      </c>
      <c r="J120" s="10">
        <f t="shared" si="21"/>
        <v>1926.8964000000001</v>
      </c>
      <c r="K120" s="6"/>
      <c r="L120" s="3" t="s">
        <v>489</v>
      </c>
      <c r="M120" s="6" t="s">
        <v>490</v>
      </c>
      <c r="N120" s="7" t="s">
        <v>537</v>
      </c>
      <c r="O120" s="7" t="s">
        <v>312</v>
      </c>
    </row>
    <row r="121" spans="1:15" ht="90" x14ac:dyDescent="0.2">
      <c r="A121" s="2" t="s">
        <v>93</v>
      </c>
      <c r="B121" s="3" t="s">
        <v>487</v>
      </c>
      <c r="C121" s="3" t="s">
        <v>492</v>
      </c>
      <c r="D121" s="3" t="s">
        <v>281</v>
      </c>
      <c r="E121" s="4">
        <v>10</v>
      </c>
      <c r="F121" s="5">
        <v>1796.64</v>
      </c>
      <c r="G121" s="11">
        <f t="shared" si="18"/>
        <v>215.5968</v>
      </c>
      <c r="H121" s="10">
        <f t="shared" si="19"/>
        <v>323.39519999999999</v>
      </c>
      <c r="I121" s="10">
        <f t="shared" si="20"/>
        <v>2335.6320000000001</v>
      </c>
      <c r="J121" s="10">
        <f t="shared" si="21"/>
        <v>2569.1952000000001</v>
      </c>
      <c r="K121" s="6"/>
      <c r="L121" s="3" t="s">
        <v>489</v>
      </c>
      <c r="M121" s="6" t="s">
        <v>490</v>
      </c>
      <c r="N121" s="7" t="s">
        <v>493</v>
      </c>
      <c r="O121" s="7" t="s">
        <v>312</v>
      </c>
    </row>
    <row r="122" spans="1:15" ht="90" x14ac:dyDescent="0.2">
      <c r="A122" s="2" t="s">
        <v>93</v>
      </c>
      <c r="B122" s="3" t="s">
        <v>487</v>
      </c>
      <c r="C122" s="3" t="s">
        <v>522</v>
      </c>
      <c r="D122" s="3" t="s">
        <v>281</v>
      </c>
      <c r="E122" s="4">
        <v>5</v>
      </c>
      <c r="F122" s="5">
        <v>1796.64</v>
      </c>
      <c r="G122" s="11">
        <f t="shared" si="18"/>
        <v>215.5968</v>
      </c>
      <c r="H122" s="10">
        <f t="shared" si="19"/>
        <v>323.39519999999999</v>
      </c>
      <c r="I122" s="10">
        <f t="shared" si="20"/>
        <v>2335.6320000000001</v>
      </c>
      <c r="J122" s="10">
        <f t="shared" si="21"/>
        <v>2569.1952000000001</v>
      </c>
      <c r="K122" s="6"/>
      <c r="L122" s="3" t="s">
        <v>489</v>
      </c>
      <c r="M122" s="6" t="s">
        <v>490</v>
      </c>
      <c r="N122" s="7" t="s">
        <v>523</v>
      </c>
      <c r="O122" s="7" t="s">
        <v>312</v>
      </c>
    </row>
    <row r="123" spans="1:15" ht="90" x14ac:dyDescent="0.2">
      <c r="A123" s="2" t="s">
        <v>93</v>
      </c>
      <c r="B123" s="3" t="s">
        <v>487</v>
      </c>
      <c r="C123" s="3" t="s">
        <v>512</v>
      </c>
      <c r="D123" s="3" t="s">
        <v>281</v>
      </c>
      <c r="E123" s="4">
        <v>10</v>
      </c>
      <c r="F123" s="5">
        <v>2409.63</v>
      </c>
      <c r="G123" s="11">
        <f t="shared" si="18"/>
        <v>289.15559999999999</v>
      </c>
      <c r="H123" s="10">
        <f t="shared" si="19"/>
        <v>433.73340000000002</v>
      </c>
      <c r="I123" s="10">
        <f t="shared" si="20"/>
        <v>3132.5190000000002</v>
      </c>
      <c r="J123" s="10">
        <f t="shared" si="21"/>
        <v>3445.7709000000004</v>
      </c>
      <c r="K123" s="6"/>
      <c r="L123" s="3" t="s">
        <v>489</v>
      </c>
      <c r="M123" s="6" t="s">
        <v>490</v>
      </c>
      <c r="N123" s="7" t="s">
        <v>513</v>
      </c>
      <c r="O123" s="7" t="s">
        <v>312</v>
      </c>
    </row>
    <row r="124" spans="1:15" ht="90" x14ac:dyDescent="0.2">
      <c r="A124" s="2" t="s">
        <v>93</v>
      </c>
      <c r="B124" s="3" t="s">
        <v>487</v>
      </c>
      <c r="C124" s="3" t="s">
        <v>532</v>
      </c>
      <c r="D124" s="3" t="s">
        <v>281</v>
      </c>
      <c r="E124" s="4">
        <v>10</v>
      </c>
      <c r="F124" s="5">
        <v>2694.96</v>
      </c>
      <c r="G124" s="11">
        <f t="shared" si="18"/>
        <v>323.39519999999999</v>
      </c>
      <c r="H124" s="10">
        <f t="shared" si="19"/>
        <v>485.09280000000001</v>
      </c>
      <c r="I124" s="10">
        <f t="shared" si="20"/>
        <v>3503.4479999999999</v>
      </c>
      <c r="J124" s="10">
        <f t="shared" si="21"/>
        <v>3853.7928000000002</v>
      </c>
      <c r="K124" s="6"/>
      <c r="L124" s="3" t="s">
        <v>489</v>
      </c>
      <c r="M124" s="6" t="s">
        <v>490</v>
      </c>
      <c r="N124" s="7" t="s">
        <v>533</v>
      </c>
      <c r="O124" s="7" t="s">
        <v>312</v>
      </c>
    </row>
    <row r="125" spans="1:15" ht="90" x14ac:dyDescent="0.2">
      <c r="A125" s="2" t="s">
        <v>93</v>
      </c>
      <c r="B125" s="3" t="s">
        <v>487</v>
      </c>
      <c r="C125" s="3" t="s">
        <v>504</v>
      </c>
      <c r="D125" s="3" t="s">
        <v>281</v>
      </c>
      <c r="E125" s="4">
        <v>10</v>
      </c>
      <c r="F125" s="5">
        <v>3593.28</v>
      </c>
      <c r="G125" s="11">
        <f t="shared" si="18"/>
        <v>431.1936</v>
      </c>
      <c r="H125" s="10">
        <f t="shared" si="19"/>
        <v>646.79039999999998</v>
      </c>
      <c r="I125" s="10">
        <f t="shared" si="20"/>
        <v>4671.2640000000001</v>
      </c>
      <c r="J125" s="10">
        <f t="shared" si="21"/>
        <v>5138.3904000000002</v>
      </c>
      <c r="K125" s="6"/>
      <c r="L125" s="3" t="s">
        <v>489</v>
      </c>
      <c r="M125" s="6" t="s">
        <v>490</v>
      </c>
      <c r="N125" s="7" t="s">
        <v>505</v>
      </c>
      <c r="O125" s="7" t="s">
        <v>312</v>
      </c>
    </row>
    <row r="126" spans="1:15" ht="165" x14ac:dyDescent="0.2">
      <c r="A126" s="2" t="s">
        <v>217</v>
      </c>
      <c r="B126" s="3" t="s">
        <v>218</v>
      </c>
      <c r="C126" s="3" t="s">
        <v>219</v>
      </c>
      <c r="D126" s="3" t="s">
        <v>305</v>
      </c>
      <c r="E126" s="4">
        <v>5</v>
      </c>
      <c r="F126" s="5">
        <v>442.05</v>
      </c>
      <c r="G126" s="11">
        <f t="shared" si="18"/>
        <v>53.045999999999999</v>
      </c>
      <c r="H126" s="10">
        <f t="shared" si="19"/>
        <v>79.569000000000003</v>
      </c>
      <c r="I126" s="10">
        <f t="shared" si="20"/>
        <v>574.66499999999996</v>
      </c>
      <c r="J126" s="10">
        <f t="shared" si="21"/>
        <v>632.13149999999996</v>
      </c>
      <c r="K126" s="6"/>
      <c r="L126" s="3" t="s">
        <v>220</v>
      </c>
      <c r="M126" s="6" t="s">
        <v>332</v>
      </c>
      <c r="N126" s="7" t="s">
        <v>221</v>
      </c>
      <c r="O126" s="7" t="s">
        <v>198</v>
      </c>
    </row>
    <row r="127" spans="1:15" ht="165" x14ac:dyDescent="0.2">
      <c r="A127" s="2" t="s">
        <v>217</v>
      </c>
      <c r="B127" s="3" t="s">
        <v>218</v>
      </c>
      <c r="C127" s="3" t="s">
        <v>219</v>
      </c>
      <c r="D127" s="3" t="s">
        <v>305</v>
      </c>
      <c r="E127" s="4">
        <v>5</v>
      </c>
      <c r="F127" s="5">
        <v>442.05</v>
      </c>
      <c r="G127" s="11">
        <f t="shared" si="18"/>
        <v>53.045999999999999</v>
      </c>
      <c r="H127" s="10">
        <f t="shared" si="19"/>
        <v>79.569000000000003</v>
      </c>
      <c r="I127" s="10">
        <f t="shared" si="20"/>
        <v>574.66499999999996</v>
      </c>
      <c r="J127" s="10">
        <f t="shared" si="21"/>
        <v>632.13149999999996</v>
      </c>
      <c r="K127" s="6"/>
      <c r="L127" s="3" t="s">
        <v>220</v>
      </c>
      <c r="M127" s="6" t="s">
        <v>332</v>
      </c>
      <c r="N127" s="7" t="s">
        <v>222</v>
      </c>
      <c r="O127" s="7" t="s">
        <v>198</v>
      </c>
    </row>
    <row r="128" spans="1:15" ht="165" x14ac:dyDescent="0.2">
      <c r="A128" s="2" t="s">
        <v>199</v>
      </c>
      <c r="B128" s="3" t="s">
        <v>200</v>
      </c>
      <c r="C128" s="3" t="s">
        <v>306</v>
      </c>
      <c r="D128" s="3" t="s">
        <v>305</v>
      </c>
      <c r="E128" s="4">
        <v>5</v>
      </c>
      <c r="F128" s="5">
        <v>625.33000000000004</v>
      </c>
      <c r="G128" s="11">
        <f t="shared" si="18"/>
        <v>75.039600000000007</v>
      </c>
      <c r="H128" s="10">
        <f t="shared" si="19"/>
        <v>112.5594</v>
      </c>
      <c r="I128" s="10">
        <f t="shared" si="20"/>
        <v>812.92899999999997</v>
      </c>
      <c r="J128" s="10">
        <f t="shared" si="21"/>
        <v>894.22190000000001</v>
      </c>
      <c r="K128" s="6"/>
      <c r="L128" s="3" t="s">
        <v>201</v>
      </c>
      <c r="M128" s="6" t="s">
        <v>450</v>
      </c>
      <c r="N128" s="7" t="s">
        <v>202</v>
      </c>
      <c r="O128" s="7" t="s">
        <v>203</v>
      </c>
    </row>
    <row r="129" spans="1:15" ht="165" x14ac:dyDescent="0.2">
      <c r="A129" s="2" t="s">
        <v>199</v>
      </c>
      <c r="B129" s="3" t="s">
        <v>200</v>
      </c>
      <c r="C129" s="3" t="s">
        <v>306</v>
      </c>
      <c r="D129" s="3" t="s">
        <v>305</v>
      </c>
      <c r="E129" s="4">
        <v>5</v>
      </c>
      <c r="F129" s="5">
        <v>625.33000000000004</v>
      </c>
      <c r="G129" s="11">
        <f t="shared" si="18"/>
        <v>75.039600000000007</v>
      </c>
      <c r="H129" s="10">
        <f t="shared" si="19"/>
        <v>112.5594</v>
      </c>
      <c r="I129" s="10">
        <f t="shared" si="20"/>
        <v>812.92899999999997</v>
      </c>
      <c r="J129" s="10">
        <f t="shared" si="21"/>
        <v>894.22190000000001</v>
      </c>
      <c r="K129" s="6"/>
      <c r="L129" s="3" t="s">
        <v>201</v>
      </c>
      <c r="M129" s="6" t="s">
        <v>450</v>
      </c>
      <c r="N129" s="7" t="s">
        <v>205</v>
      </c>
      <c r="O129" s="7" t="s">
        <v>203</v>
      </c>
    </row>
    <row r="130" spans="1:15" ht="120" x14ac:dyDescent="0.2">
      <c r="A130" s="2" t="s">
        <v>110</v>
      </c>
      <c r="B130" s="3" t="s">
        <v>174</v>
      </c>
      <c r="C130" s="3" t="s">
        <v>260</v>
      </c>
      <c r="D130" s="3" t="s">
        <v>261</v>
      </c>
      <c r="E130" s="4">
        <v>5</v>
      </c>
      <c r="F130" s="5">
        <v>395.06</v>
      </c>
      <c r="G130" s="11">
        <f t="shared" si="18"/>
        <v>47.407199999999996</v>
      </c>
      <c r="H130" s="10">
        <f t="shared" si="19"/>
        <v>71.110799999999998</v>
      </c>
      <c r="I130" s="10">
        <f t="shared" si="20"/>
        <v>513.57799999999997</v>
      </c>
      <c r="J130" s="10">
        <f t="shared" si="21"/>
        <v>564.93579999999997</v>
      </c>
      <c r="K130" s="6"/>
      <c r="L130" s="3" t="s">
        <v>175</v>
      </c>
      <c r="M130" s="6" t="s">
        <v>552</v>
      </c>
      <c r="N130" s="7" t="s">
        <v>262</v>
      </c>
      <c r="O130" s="7" t="s">
        <v>163</v>
      </c>
    </row>
    <row r="131" spans="1:15" ht="135" x14ac:dyDescent="0.2">
      <c r="A131" s="2" t="s">
        <v>79</v>
      </c>
      <c r="B131" s="3" t="s">
        <v>80</v>
      </c>
      <c r="C131" s="3" t="s">
        <v>346</v>
      </c>
      <c r="D131" s="3" t="s">
        <v>347</v>
      </c>
      <c r="E131" s="4">
        <v>5</v>
      </c>
      <c r="F131" s="5">
        <v>426.88</v>
      </c>
      <c r="G131" s="11">
        <f t="shared" si="18"/>
        <v>51.2256</v>
      </c>
      <c r="H131" s="10">
        <f t="shared" si="19"/>
        <v>76.838399999999993</v>
      </c>
      <c r="I131" s="10">
        <f t="shared" si="20"/>
        <v>554.94399999999996</v>
      </c>
      <c r="J131" s="10">
        <f t="shared" si="21"/>
        <v>610.4384</v>
      </c>
      <c r="K131" s="6"/>
      <c r="L131" s="3" t="s">
        <v>81</v>
      </c>
      <c r="M131" s="6" t="s">
        <v>348</v>
      </c>
      <c r="N131" s="7" t="s">
        <v>82</v>
      </c>
      <c r="O131" s="7" t="s">
        <v>235</v>
      </c>
    </row>
    <row r="132" spans="1:15" ht="195" x14ac:dyDescent="0.2">
      <c r="A132" s="2" t="s">
        <v>144</v>
      </c>
      <c r="B132" s="3" t="s">
        <v>145</v>
      </c>
      <c r="C132" s="3" t="s">
        <v>283</v>
      </c>
      <c r="D132" s="3" t="s">
        <v>421</v>
      </c>
      <c r="E132" s="4">
        <v>10</v>
      </c>
      <c r="F132" s="5">
        <v>3228.13</v>
      </c>
      <c r="G132" s="11">
        <f t="shared" si="18"/>
        <v>387.37560000000002</v>
      </c>
      <c r="H132" s="10">
        <f t="shared" si="19"/>
        <v>581.0634</v>
      </c>
      <c r="I132" s="10">
        <f t="shared" si="20"/>
        <v>4196.5689999999995</v>
      </c>
      <c r="J132" s="10">
        <f t="shared" ref="J132:J146" si="22">I132*1.1</f>
        <v>4616.2258999999995</v>
      </c>
      <c r="K132" s="6"/>
      <c r="L132" s="3" t="s">
        <v>146</v>
      </c>
      <c r="M132" s="6" t="s">
        <v>422</v>
      </c>
      <c r="N132" s="7" t="s">
        <v>424</v>
      </c>
      <c r="O132" s="7" t="s">
        <v>160</v>
      </c>
    </row>
    <row r="133" spans="1:15" ht="195" x14ac:dyDescent="0.2">
      <c r="A133" s="2" t="s">
        <v>144</v>
      </c>
      <c r="B133" s="3" t="s">
        <v>145</v>
      </c>
      <c r="C133" s="3" t="s">
        <v>284</v>
      </c>
      <c r="D133" s="3" t="s">
        <v>421</v>
      </c>
      <c r="E133" s="4">
        <v>10</v>
      </c>
      <c r="F133" s="5">
        <v>6963.23</v>
      </c>
      <c r="G133" s="11">
        <f t="shared" si="18"/>
        <v>835.58759999999995</v>
      </c>
      <c r="H133" s="10">
        <f t="shared" si="19"/>
        <v>1253.3814</v>
      </c>
      <c r="I133" s="10">
        <f t="shared" si="20"/>
        <v>9052.1989999999987</v>
      </c>
      <c r="J133" s="10">
        <f t="shared" si="22"/>
        <v>9957.4188999999988</v>
      </c>
      <c r="K133" s="6"/>
      <c r="L133" s="3" t="s">
        <v>146</v>
      </c>
      <c r="M133" s="6" t="s">
        <v>422</v>
      </c>
      <c r="N133" s="7" t="s">
        <v>423</v>
      </c>
      <c r="O133" s="7" t="s">
        <v>160</v>
      </c>
    </row>
    <row r="134" spans="1:15" ht="75" x14ac:dyDescent="0.2">
      <c r="A134" s="2" t="s">
        <v>97</v>
      </c>
      <c r="B134" s="3" t="s">
        <v>97</v>
      </c>
      <c r="C134" s="3" t="s">
        <v>435</v>
      </c>
      <c r="D134" s="3" t="s">
        <v>290</v>
      </c>
      <c r="E134" s="4">
        <v>1</v>
      </c>
      <c r="F134" s="5">
        <v>71</v>
      </c>
      <c r="G134" s="11">
        <f>F134*0.15</f>
        <v>10.65</v>
      </c>
      <c r="H134" s="10">
        <f>F134*0.25</f>
        <v>17.75</v>
      </c>
      <c r="I134" s="10">
        <f>F134+(F134*0.15)+(F134*0.25)</f>
        <v>99.4</v>
      </c>
      <c r="J134" s="10">
        <f t="shared" si="22"/>
        <v>109.34000000000002</v>
      </c>
      <c r="K134" s="6"/>
      <c r="L134" s="3" t="s">
        <v>430</v>
      </c>
      <c r="M134" s="6" t="s">
        <v>431</v>
      </c>
      <c r="N134" s="7" t="s">
        <v>436</v>
      </c>
      <c r="O134" s="7" t="s">
        <v>172</v>
      </c>
    </row>
    <row r="135" spans="1:15" ht="75" x14ac:dyDescent="0.2">
      <c r="A135" s="2" t="s">
        <v>97</v>
      </c>
      <c r="B135" s="3" t="s">
        <v>97</v>
      </c>
      <c r="C135" s="3" t="s">
        <v>441</v>
      </c>
      <c r="D135" s="3" t="s">
        <v>290</v>
      </c>
      <c r="E135" s="4">
        <v>1</v>
      </c>
      <c r="F135" s="5">
        <v>142</v>
      </c>
      <c r="G135" s="11">
        <f t="shared" ref="G135:G145" si="23">F135*0.12</f>
        <v>17.04</v>
      </c>
      <c r="H135" s="10">
        <f t="shared" ref="H135:H145" si="24">F135*0.18</f>
        <v>25.56</v>
      </c>
      <c r="I135" s="10">
        <f t="shared" ref="I135:I145" si="25">F135+(F135*0.12)+(F135*0.18)</f>
        <v>184.6</v>
      </c>
      <c r="J135" s="10">
        <f t="shared" si="22"/>
        <v>203.06</v>
      </c>
      <c r="K135" s="6"/>
      <c r="L135" s="3" t="s">
        <v>430</v>
      </c>
      <c r="M135" s="6" t="s">
        <v>431</v>
      </c>
      <c r="N135" s="7" t="s">
        <v>442</v>
      </c>
      <c r="O135" s="7" t="s">
        <v>172</v>
      </c>
    </row>
    <row r="136" spans="1:15" ht="75" x14ac:dyDescent="0.2">
      <c r="A136" s="2" t="s">
        <v>97</v>
      </c>
      <c r="B136" s="3" t="s">
        <v>97</v>
      </c>
      <c r="C136" s="3" t="s">
        <v>443</v>
      </c>
      <c r="D136" s="3" t="s">
        <v>290</v>
      </c>
      <c r="E136" s="4">
        <v>1</v>
      </c>
      <c r="F136" s="5">
        <v>284</v>
      </c>
      <c r="G136" s="11">
        <f t="shared" si="23"/>
        <v>34.08</v>
      </c>
      <c r="H136" s="10">
        <f t="shared" si="24"/>
        <v>51.12</v>
      </c>
      <c r="I136" s="10">
        <f t="shared" si="25"/>
        <v>369.2</v>
      </c>
      <c r="J136" s="10">
        <f t="shared" si="22"/>
        <v>406.12</v>
      </c>
      <c r="K136" s="6"/>
      <c r="L136" s="3" t="s">
        <v>430</v>
      </c>
      <c r="M136" s="6" t="s">
        <v>431</v>
      </c>
      <c r="N136" s="7" t="s">
        <v>444</v>
      </c>
      <c r="O136" s="7" t="s">
        <v>172</v>
      </c>
    </row>
    <row r="137" spans="1:15" ht="90" x14ac:dyDescent="0.2">
      <c r="A137" s="2" t="s">
        <v>97</v>
      </c>
      <c r="B137" s="3" t="s">
        <v>97</v>
      </c>
      <c r="C137" s="3" t="s">
        <v>437</v>
      </c>
      <c r="D137" s="3" t="s">
        <v>290</v>
      </c>
      <c r="E137" s="4">
        <v>5</v>
      </c>
      <c r="F137" s="5">
        <v>355</v>
      </c>
      <c r="G137" s="11">
        <f t="shared" si="23"/>
        <v>42.6</v>
      </c>
      <c r="H137" s="10">
        <f t="shared" si="24"/>
        <v>63.9</v>
      </c>
      <c r="I137" s="10">
        <f t="shared" si="25"/>
        <v>461.5</v>
      </c>
      <c r="J137" s="10">
        <f t="shared" si="22"/>
        <v>507.65000000000003</v>
      </c>
      <c r="K137" s="6"/>
      <c r="L137" s="3" t="s">
        <v>430</v>
      </c>
      <c r="M137" s="6" t="s">
        <v>431</v>
      </c>
      <c r="N137" s="7" t="s">
        <v>438</v>
      </c>
      <c r="O137" s="7" t="s">
        <v>172</v>
      </c>
    </row>
    <row r="138" spans="1:15" ht="90" x14ac:dyDescent="0.2">
      <c r="A138" s="2" t="s">
        <v>97</v>
      </c>
      <c r="B138" s="3" t="s">
        <v>97</v>
      </c>
      <c r="C138" s="3" t="s">
        <v>433</v>
      </c>
      <c r="D138" s="3" t="s">
        <v>290</v>
      </c>
      <c r="E138" s="4">
        <v>5</v>
      </c>
      <c r="F138" s="5">
        <v>710</v>
      </c>
      <c r="G138" s="11">
        <f t="shared" si="23"/>
        <v>85.2</v>
      </c>
      <c r="H138" s="10">
        <f t="shared" si="24"/>
        <v>127.8</v>
      </c>
      <c r="I138" s="10">
        <f t="shared" si="25"/>
        <v>923</v>
      </c>
      <c r="J138" s="10">
        <f t="shared" si="22"/>
        <v>1015.3000000000001</v>
      </c>
      <c r="K138" s="6"/>
      <c r="L138" s="3" t="s">
        <v>430</v>
      </c>
      <c r="M138" s="6" t="s">
        <v>431</v>
      </c>
      <c r="N138" s="7" t="s">
        <v>434</v>
      </c>
      <c r="O138" s="7" t="s">
        <v>172</v>
      </c>
    </row>
    <row r="139" spans="1:15" ht="75" x14ac:dyDescent="0.2">
      <c r="A139" s="2" t="s">
        <v>97</v>
      </c>
      <c r="B139" s="3" t="s">
        <v>97</v>
      </c>
      <c r="C139" s="3" t="s">
        <v>429</v>
      </c>
      <c r="D139" s="3" t="s">
        <v>290</v>
      </c>
      <c r="E139" s="4">
        <v>1</v>
      </c>
      <c r="F139" s="5">
        <v>1420</v>
      </c>
      <c r="G139" s="11">
        <f t="shared" si="23"/>
        <v>170.4</v>
      </c>
      <c r="H139" s="10">
        <f t="shared" si="24"/>
        <v>255.6</v>
      </c>
      <c r="I139" s="10">
        <f t="shared" si="25"/>
        <v>1846</v>
      </c>
      <c r="J139" s="10">
        <f t="shared" si="22"/>
        <v>2030.6000000000001</v>
      </c>
      <c r="K139" s="6"/>
      <c r="L139" s="3" t="s">
        <v>430</v>
      </c>
      <c r="M139" s="6" t="s">
        <v>431</v>
      </c>
      <c r="N139" s="7" t="s">
        <v>432</v>
      </c>
      <c r="O139" s="7" t="s">
        <v>172</v>
      </c>
    </row>
    <row r="140" spans="1:15" ht="90" x14ac:dyDescent="0.2">
      <c r="A140" s="2" t="s">
        <v>97</v>
      </c>
      <c r="B140" s="3" t="s">
        <v>97</v>
      </c>
      <c r="C140" s="3" t="s">
        <v>445</v>
      </c>
      <c r="D140" s="3" t="s">
        <v>290</v>
      </c>
      <c r="E140" s="4">
        <v>5</v>
      </c>
      <c r="F140" s="5">
        <v>1420</v>
      </c>
      <c r="G140" s="11">
        <f t="shared" si="23"/>
        <v>170.4</v>
      </c>
      <c r="H140" s="10">
        <f t="shared" si="24"/>
        <v>255.6</v>
      </c>
      <c r="I140" s="10">
        <f t="shared" si="25"/>
        <v>1846</v>
      </c>
      <c r="J140" s="10">
        <f t="shared" si="22"/>
        <v>2030.6000000000001</v>
      </c>
      <c r="K140" s="6"/>
      <c r="L140" s="3" t="s">
        <v>430</v>
      </c>
      <c r="M140" s="6" t="s">
        <v>431</v>
      </c>
      <c r="N140" s="7" t="s">
        <v>446</v>
      </c>
      <c r="O140" s="7" t="s">
        <v>172</v>
      </c>
    </row>
    <row r="141" spans="1:15" ht="90" x14ac:dyDescent="0.2">
      <c r="A141" s="2" t="s">
        <v>97</v>
      </c>
      <c r="B141" s="3" t="s">
        <v>97</v>
      </c>
      <c r="C141" s="3" t="s">
        <v>439</v>
      </c>
      <c r="D141" s="3" t="s">
        <v>290</v>
      </c>
      <c r="E141" s="4">
        <v>5</v>
      </c>
      <c r="F141" s="5">
        <v>7100</v>
      </c>
      <c r="G141" s="11">
        <f t="shared" si="23"/>
        <v>852</v>
      </c>
      <c r="H141" s="10">
        <f t="shared" si="24"/>
        <v>1278</v>
      </c>
      <c r="I141" s="10">
        <f t="shared" si="25"/>
        <v>9230</v>
      </c>
      <c r="J141" s="10">
        <f t="shared" si="22"/>
        <v>10153</v>
      </c>
      <c r="K141" s="6"/>
      <c r="L141" s="3" t="s">
        <v>430</v>
      </c>
      <c r="M141" s="6" t="s">
        <v>431</v>
      </c>
      <c r="N141" s="7" t="s">
        <v>440</v>
      </c>
      <c r="O141" s="7" t="s">
        <v>172</v>
      </c>
    </row>
    <row r="142" spans="1:15" ht="120" x14ac:dyDescent="0.2">
      <c r="A142" s="2" t="s">
        <v>12</v>
      </c>
      <c r="B142" s="3" t="s">
        <v>206</v>
      </c>
      <c r="C142" s="3" t="s">
        <v>555</v>
      </c>
      <c r="D142" s="3" t="s">
        <v>554</v>
      </c>
      <c r="E142" s="4">
        <v>10</v>
      </c>
      <c r="F142" s="5">
        <v>852.78</v>
      </c>
      <c r="G142" s="11">
        <f t="shared" si="23"/>
        <v>102.33359999999999</v>
      </c>
      <c r="H142" s="10">
        <f t="shared" si="24"/>
        <v>153.50039999999998</v>
      </c>
      <c r="I142" s="10">
        <f t="shared" si="25"/>
        <v>1108.6139999999998</v>
      </c>
      <c r="J142" s="10">
        <f t="shared" si="22"/>
        <v>1219.4753999999998</v>
      </c>
      <c r="K142" s="6"/>
      <c r="L142" s="3" t="s">
        <v>207</v>
      </c>
      <c r="M142" s="6" t="s">
        <v>552</v>
      </c>
      <c r="N142" s="7" t="s">
        <v>208</v>
      </c>
      <c r="O142" s="7" t="s">
        <v>170</v>
      </c>
    </row>
    <row r="143" spans="1:15" ht="120" x14ac:dyDescent="0.2">
      <c r="A143" s="2" t="s">
        <v>12</v>
      </c>
      <c r="B143" s="3" t="s">
        <v>206</v>
      </c>
      <c r="C143" s="3" t="s">
        <v>553</v>
      </c>
      <c r="D143" s="3" t="s">
        <v>554</v>
      </c>
      <c r="E143" s="4">
        <v>5</v>
      </c>
      <c r="F143" s="5">
        <v>861.15</v>
      </c>
      <c r="G143" s="11">
        <f t="shared" si="23"/>
        <v>103.33799999999999</v>
      </c>
      <c r="H143" s="10">
        <f t="shared" si="24"/>
        <v>155.00699999999998</v>
      </c>
      <c r="I143" s="10">
        <f t="shared" si="25"/>
        <v>1119.4949999999999</v>
      </c>
      <c r="J143" s="10">
        <f t="shared" si="22"/>
        <v>1231.4445000000001</v>
      </c>
      <c r="K143" s="6"/>
      <c r="L143" s="3" t="s">
        <v>207</v>
      </c>
      <c r="M143" s="6" t="s">
        <v>552</v>
      </c>
      <c r="N143" s="7" t="s">
        <v>211</v>
      </c>
      <c r="O143" s="7" t="s">
        <v>170</v>
      </c>
    </row>
    <row r="144" spans="1:15" ht="120" x14ac:dyDescent="0.2">
      <c r="A144" s="2" t="s">
        <v>12</v>
      </c>
      <c r="B144" s="3" t="s">
        <v>206</v>
      </c>
      <c r="C144" s="3" t="s">
        <v>209</v>
      </c>
      <c r="D144" s="3" t="s">
        <v>554</v>
      </c>
      <c r="E144" s="4">
        <v>5</v>
      </c>
      <c r="F144" s="5">
        <v>1245.77</v>
      </c>
      <c r="G144" s="11">
        <f t="shared" si="23"/>
        <v>149.4924</v>
      </c>
      <c r="H144" s="10">
        <f t="shared" si="24"/>
        <v>224.23859999999999</v>
      </c>
      <c r="I144" s="10">
        <f t="shared" si="25"/>
        <v>1619.501</v>
      </c>
      <c r="J144" s="10">
        <f t="shared" si="22"/>
        <v>1781.4511000000002</v>
      </c>
      <c r="K144" s="6"/>
      <c r="L144" s="3" t="s">
        <v>207</v>
      </c>
      <c r="M144" s="6" t="s">
        <v>552</v>
      </c>
      <c r="N144" s="7" t="s">
        <v>210</v>
      </c>
      <c r="O144" s="7" t="s">
        <v>170</v>
      </c>
    </row>
    <row r="145" spans="1:15" ht="120" x14ac:dyDescent="0.2">
      <c r="A145" s="2" t="s">
        <v>12</v>
      </c>
      <c r="B145" s="3" t="s">
        <v>206</v>
      </c>
      <c r="C145" s="3" t="s">
        <v>212</v>
      </c>
      <c r="D145" s="3" t="s">
        <v>554</v>
      </c>
      <c r="E145" s="4">
        <v>5</v>
      </c>
      <c r="F145" s="5">
        <v>2491.31</v>
      </c>
      <c r="G145" s="11">
        <f t="shared" si="23"/>
        <v>298.9572</v>
      </c>
      <c r="H145" s="10">
        <f t="shared" si="24"/>
        <v>448.43579999999997</v>
      </c>
      <c r="I145" s="10">
        <f t="shared" si="25"/>
        <v>3238.7029999999995</v>
      </c>
      <c r="J145" s="10">
        <f t="shared" si="22"/>
        <v>3562.5732999999996</v>
      </c>
      <c r="K145" s="6"/>
      <c r="L145" s="3" t="s">
        <v>207</v>
      </c>
      <c r="M145" s="6" t="s">
        <v>552</v>
      </c>
      <c r="N145" s="7" t="s">
        <v>213</v>
      </c>
      <c r="O145" s="7" t="s">
        <v>170</v>
      </c>
    </row>
    <row r="146" spans="1:15" ht="75" x14ac:dyDescent="0.2">
      <c r="A146" s="2" t="s">
        <v>15</v>
      </c>
      <c r="B146" s="3" t="s">
        <v>18</v>
      </c>
      <c r="C146" s="3" t="s">
        <v>344</v>
      </c>
      <c r="D146" s="3" t="s">
        <v>230</v>
      </c>
      <c r="E146" s="4">
        <v>30</v>
      </c>
      <c r="F146" s="5">
        <v>14.52</v>
      </c>
      <c r="G146" s="9">
        <f>F146*0.18</f>
        <v>2.6135999999999999</v>
      </c>
      <c r="H146" s="10">
        <f>F146*0.31</f>
        <v>4.5011999999999999</v>
      </c>
      <c r="I146" s="10">
        <f>F146+(F146*0.18)+(F146*0.31)</f>
        <v>21.634800000000002</v>
      </c>
      <c r="J146" s="10">
        <f t="shared" si="22"/>
        <v>23.798280000000005</v>
      </c>
      <c r="K146" s="6"/>
      <c r="L146" s="3" t="s">
        <v>20</v>
      </c>
      <c r="M146" s="6" t="s">
        <v>345</v>
      </c>
      <c r="N146" s="7" t="s">
        <v>21</v>
      </c>
      <c r="O146" s="7" t="s">
        <v>176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2018-10-10T17:37:32Z</dcterms:created>
  <dcterms:modified xsi:type="dcterms:W3CDTF">2018-10-16T06:31:49Z</dcterms:modified>
</cp:coreProperties>
</file>