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gorbacheva\Desktop\государственная программа\отчетность по госпрограмме\отчет 2021\4 квартал\здравоохранение\"/>
    </mc:Choice>
  </mc:AlternateContent>
  <bookViews>
    <workbookView xWindow="375" yWindow="5280" windowWidth="18330" windowHeight="6090" tabRatio="665"/>
  </bookViews>
  <sheets>
    <sheet name="4. Развитие здравоохранения" sheetId="12" r:id="rId1"/>
  </sheets>
  <definedNames>
    <definedName name="_xlnm.Print_Titles" localSheetId="0">'4. Развитие здравоохранения'!$3:$6</definedName>
    <definedName name="_xlnm.Print_Area" localSheetId="0">'4. Развитие здравоохранения'!$A$1:$L$905</definedName>
  </definedNames>
  <calcPr calcId="152511"/>
</workbook>
</file>

<file path=xl/calcChain.xml><?xml version="1.0" encoding="utf-8"?>
<calcChain xmlns="http://schemas.openxmlformats.org/spreadsheetml/2006/main">
  <c r="K219" i="12" l="1"/>
  <c r="F10" i="12" l="1"/>
  <c r="E10" i="12"/>
  <c r="F38" i="12"/>
  <c r="F36" i="12"/>
  <c r="F553" i="12" l="1"/>
  <c r="F239" i="12"/>
  <c r="E17" i="12" l="1"/>
  <c r="E606" i="12" l="1"/>
  <c r="F860" i="12" l="1"/>
  <c r="E860" i="12"/>
  <c r="F877" i="12"/>
  <c r="F876" i="12" s="1"/>
  <c r="E877" i="12"/>
  <c r="E876" i="12" s="1"/>
  <c r="E885" i="12"/>
  <c r="F885" i="12"/>
  <c r="F884" i="12"/>
  <c r="E884" i="12"/>
  <c r="F901" i="12"/>
  <c r="E901" i="12"/>
  <c r="E900" i="12" s="1"/>
  <c r="F900" i="12"/>
  <c r="F895" i="12"/>
  <c r="F894" i="12" s="1"/>
  <c r="E895" i="12"/>
  <c r="E894" i="12"/>
  <c r="F618" i="12"/>
  <c r="F619" i="12"/>
  <c r="F620" i="12"/>
  <c r="F621" i="12"/>
  <c r="E618" i="12"/>
  <c r="E619" i="12"/>
  <c r="E620" i="12"/>
  <c r="E621" i="12"/>
  <c r="F647" i="12"/>
  <c r="F646" i="12" s="1"/>
  <c r="E647" i="12"/>
  <c r="E646" i="12" s="1"/>
  <c r="F641" i="12"/>
  <c r="F640" i="12" s="1"/>
  <c r="E641" i="12"/>
  <c r="E640" i="12" s="1"/>
  <c r="F635" i="12"/>
  <c r="F634" i="12" s="1"/>
  <c r="E635" i="12"/>
  <c r="E634" i="12" s="1"/>
  <c r="F256" i="12"/>
  <c r="F257" i="12"/>
  <c r="E257" i="12"/>
  <c r="E256" i="12"/>
  <c r="F277" i="12"/>
  <c r="E277" i="12"/>
  <c r="F276" i="12"/>
  <c r="F273" i="12" s="1"/>
  <c r="F272" i="12" s="1"/>
  <c r="E276" i="12"/>
  <c r="E273" i="12" s="1"/>
  <c r="E272" i="12" s="1"/>
  <c r="F247" i="12"/>
  <c r="F245" i="12" s="1"/>
  <c r="E247" i="12"/>
  <c r="E245" i="12" s="1"/>
  <c r="E38" i="12" l="1"/>
  <c r="F153" i="12"/>
  <c r="F152" i="12" s="1"/>
  <c r="E153" i="12"/>
  <c r="E152" i="12" s="1"/>
  <c r="F889" i="12" l="1"/>
  <c r="F888" i="12" s="1"/>
  <c r="E889" i="12"/>
  <c r="E888" i="12" s="1"/>
  <c r="F887" i="12"/>
  <c r="E887" i="12"/>
  <c r="F886" i="12"/>
  <c r="E886" i="12"/>
  <c r="F241" i="12"/>
  <c r="F29" i="12" s="1"/>
  <c r="F14" i="12" s="1"/>
  <c r="E241" i="12"/>
  <c r="E29" i="12" s="1"/>
  <c r="E14" i="12" s="1"/>
  <c r="E36" i="12"/>
  <c r="F147" i="12"/>
  <c r="F146" i="12" s="1"/>
  <c r="E147" i="12"/>
  <c r="E146" i="12" s="1"/>
  <c r="F141" i="12"/>
  <c r="F140" i="12" s="1"/>
  <c r="E141" i="12"/>
  <c r="E140" i="12"/>
  <c r="F135" i="12"/>
  <c r="F134" i="12" s="1"/>
  <c r="E135" i="12"/>
  <c r="E134" i="12" s="1"/>
  <c r="F98" i="12"/>
  <c r="F96" i="12" s="1"/>
  <c r="F883" i="12" l="1"/>
  <c r="F882" i="12" s="1"/>
  <c r="F237" i="12"/>
  <c r="F235" i="12" s="1"/>
  <c r="E883" i="12"/>
  <c r="E882" i="12" s="1"/>
  <c r="F629" i="12" l="1"/>
  <c r="F628" i="12" s="1"/>
  <c r="E629" i="12"/>
  <c r="E628" i="12"/>
  <c r="F552" i="12"/>
  <c r="E552" i="12"/>
  <c r="E553" i="12"/>
  <c r="F593" i="12"/>
  <c r="F592" i="12" s="1"/>
  <c r="E593" i="12"/>
  <c r="E592" i="12" s="1"/>
  <c r="F534" i="12"/>
  <c r="F535" i="12"/>
  <c r="F536" i="12"/>
  <c r="E287" i="12"/>
  <c r="F533" i="12" l="1"/>
  <c r="F37" i="12" l="1"/>
  <c r="F35" i="12" s="1"/>
  <c r="F33" i="12" s="1"/>
  <c r="F129" i="12"/>
  <c r="F128" i="12" s="1"/>
  <c r="E129" i="12"/>
  <c r="E128" i="12" s="1"/>
  <c r="F123" i="12"/>
  <c r="F122" i="12" s="1"/>
  <c r="E123" i="12"/>
  <c r="E122" i="12" s="1"/>
  <c r="F117" i="12"/>
  <c r="F116" i="12" s="1"/>
  <c r="E117" i="12"/>
  <c r="E116" i="12" s="1"/>
  <c r="F111" i="12"/>
  <c r="F110" i="12" s="1"/>
  <c r="E111" i="12"/>
  <c r="E110" i="12" s="1"/>
  <c r="E37" i="12"/>
  <c r="E35" i="12" s="1"/>
  <c r="E33" i="12" s="1"/>
  <c r="E98" i="12"/>
  <c r="E96" i="12" s="1"/>
  <c r="F97" i="12"/>
  <c r="F95" i="12" s="1"/>
  <c r="E97" i="12"/>
  <c r="E95" i="12" s="1"/>
  <c r="F27" i="12" l="1"/>
  <c r="F25" i="12" l="1"/>
  <c r="F23" i="12" s="1"/>
  <c r="F861" i="12" l="1"/>
  <c r="E861" i="12"/>
  <c r="F587" i="12" l="1"/>
  <c r="F586" i="12" s="1"/>
  <c r="E587" i="12"/>
  <c r="E586" i="12" s="1"/>
  <c r="F581" i="12"/>
  <c r="F580" i="12" s="1"/>
  <c r="E581" i="12"/>
  <c r="E580" i="12" s="1"/>
  <c r="F400" i="12"/>
  <c r="F401" i="12"/>
  <c r="E534" i="12" l="1"/>
  <c r="E535" i="12"/>
  <c r="E536" i="12"/>
  <c r="F539" i="12"/>
  <c r="F538" i="12" s="1"/>
  <c r="E539" i="12"/>
  <c r="E538" i="12" s="1"/>
  <c r="E400" i="12"/>
  <c r="E401" i="12"/>
  <c r="F286" i="12"/>
  <c r="E286" i="12"/>
  <c r="F287" i="12"/>
  <c r="F12" i="12" l="1"/>
  <c r="E239" i="12"/>
  <c r="F775" i="12"/>
  <c r="F769" i="12" s="1"/>
  <c r="E775" i="12"/>
  <c r="E769" i="12" s="1"/>
  <c r="F777" i="12"/>
  <c r="E777" i="12"/>
  <c r="F785" i="12"/>
  <c r="E785" i="12"/>
  <c r="E789" i="12"/>
  <c r="E27" i="12" l="1"/>
  <c r="E25" i="12" s="1"/>
  <c r="E23" i="12" s="1"/>
  <c r="E237" i="12"/>
  <c r="E235" i="12" s="1"/>
  <c r="E755" i="12"/>
  <c r="E749" i="12" s="1"/>
  <c r="F755" i="12"/>
  <c r="E12" i="12" l="1"/>
  <c r="E8" i="12" s="1"/>
  <c r="F749" i="12"/>
  <c r="F17" i="12"/>
  <c r="F8" i="12" s="1"/>
  <c r="F725" i="12" l="1"/>
  <c r="F105" i="12" l="1"/>
  <c r="F104" i="12" s="1"/>
  <c r="F90" i="12"/>
  <c r="E90" i="12"/>
  <c r="F84" i="12"/>
  <c r="F83" i="12" s="1"/>
  <c r="F78" i="12"/>
  <c r="F516" i="12" l="1"/>
  <c r="F517" i="12"/>
  <c r="E517" i="12"/>
  <c r="E516" i="12"/>
  <c r="F527" i="12"/>
  <c r="F526" i="12" s="1"/>
  <c r="E527" i="12"/>
  <c r="E526" i="12" s="1"/>
  <c r="F443" i="12"/>
  <c r="F442" i="12" s="1"/>
  <c r="E443" i="12"/>
  <c r="E442" i="12" s="1"/>
  <c r="F437" i="12"/>
  <c r="F436" i="12" s="1"/>
  <c r="E437" i="12"/>
  <c r="E436" i="12" s="1"/>
  <c r="F303" i="12"/>
  <c r="F302" i="12" s="1"/>
  <c r="E303" i="12"/>
  <c r="E302" i="12" s="1"/>
  <c r="F184" i="12"/>
  <c r="F185" i="12"/>
  <c r="F186" i="12"/>
  <c r="F187" i="12"/>
  <c r="E184" i="12"/>
  <c r="E185" i="12"/>
  <c r="E186" i="12"/>
  <c r="E187" i="12"/>
  <c r="E105" i="12"/>
  <c r="E104" i="12" s="1"/>
  <c r="E89" i="12"/>
  <c r="E84" i="12"/>
  <c r="E83" i="12" s="1"/>
  <c r="E78" i="12"/>
  <c r="E77" i="12" s="1"/>
  <c r="F89" i="12"/>
  <c r="F77" i="12"/>
  <c r="E781" i="12" l="1"/>
  <c r="E774" i="12"/>
  <c r="F766" i="12"/>
  <c r="F732" i="12" l="1"/>
  <c r="E732" i="12"/>
  <c r="F733" i="12"/>
  <c r="E733" i="12"/>
  <c r="F734" i="12"/>
  <c r="E734" i="12"/>
  <c r="F735" i="12"/>
  <c r="E735" i="12"/>
  <c r="F743" i="12"/>
  <c r="F742" i="12" s="1"/>
  <c r="E743" i="12"/>
  <c r="E742" i="12" s="1"/>
  <c r="F737" i="12"/>
  <c r="F736" i="12" s="1"/>
  <c r="E737" i="12"/>
  <c r="E736" i="12" s="1"/>
  <c r="F575" i="12"/>
  <c r="F574" i="12" s="1"/>
  <c r="E575" i="12"/>
  <c r="E574" i="12" s="1"/>
  <c r="F376" i="12"/>
  <c r="F377" i="12"/>
  <c r="E376" i="12"/>
  <c r="E377" i="12"/>
  <c r="F387" i="12"/>
  <c r="F386" i="12" s="1"/>
  <c r="E387" i="12"/>
  <c r="E386" i="12" s="1"/>
  <c r="F72" i="12" l="1"/>
  <c r="F71" i="12" s="1"/>
  <c r="E72" i="12"/>
  <c r="E71" i="12" s="1"/>
  <c r="E160" i="12"/>
  <c r="F160" i="12"/>
  <c r="E161" i="12"/>
  <c r="F161" i="12"/>
  <c r="E162" i="12"/>
  <c r="F162" i="12"/>
  <c r="E163" i="12"/>
  <c r="F163" i="12"/>
  <c r="F159" i="12" l="1"/>
  <c r="F158" i="12" s="1"/>
  <c r="E159" i="12"/>
  <c r="E158" i="12" s="1"/>
  <c r="F681" i="12" l="1"/>
  <c r="F680" i="12"/>
  <c r="F679" i="12"/>
  <c r="F678" i="12"/>
  <c r="E678" i="12"/>
  <c r="E679" i="12"/>
  <c r="E680" i="12"/>
  <c r="E681" i="12"/>
  <c r="F609" i="12"/>
  <c r="F608" i="12"/>
  <c r="F607" i="12"/>
  <c r="F606" i="12"/>
  <c r="E607" i="12"/>
  <c r="E608" i="12"/>
  <c r="E609" i="12"/>
  <c r="F519" i="12"/>
  <c r="F518" i="12"/>
  <c r="E518" i="12"/>
  <c r="E519" i="12"/>
  <c r="F537" i="12"/>
  <c r="E537" i="12"/>
  <c r="F521" i="12"/>
  <c r="F520" i="12" s="1"/>
  <c r="E521" i="12"/>
  <c r="E520" i="12" s="1"/>
  <c r="F486" i="12"/>
  <c r="F489" i="12"/>
  <c r="F488" i="12"/>
  <c r="F487" i="12"/>
  <c r="E486" i="12"/>
  <c r="E487" i="12"/>
  <c r="E488" i="12"/>
  <c r="E489" i="12"/>
  <c r="F453" i="12"/>
  <c r="F452" i="12"/>
  <c r="F451" i="12"/>
  <c r="F450" i="12"/>
  <c r="E450" i="12"/>
  <c r="E451" i="12"/>
  <c r="E452" i="12"/>
  <c r="E453" i="12"/>
  <c r="F403" i="12"/>
  <c r="F402" i="12"/>
  <c r="E402" i="12"/>
  <c r="E403" i="12"/>
  <c r="F532" i="12" l="1"/>
  <c r="F515" i="12"/>
  <c r="F514" i="12" s="1"/>
  <c r="E533" i="12"/>
  <c r="E532" i="12" s="1"/>
  <c r="E515" i="12"/>
  <c r="E514" i="12" s="1"/>
  <c r="F289" i="12"/>
  <c r="F271" i="12" s="1"/>
  <c r="F288" i="12"/>
  <c r="F270" i="12" s="1"/>
  <c r="F267" i="12" s="1"/>
  <c r="E288" i="12"/>
  <c r="E270" i="12" s="1"/>
  <c r="E267" i="12" s="1"/>
  <c r="E289" i="12"/>
  <c r="E271" i="12" s="1"/>
  <c r="F379" i="12"/>
  <c r="F378" i="12"/>
  <c r="E378" i="12"/>
  <c r="E379" i="12"/>
  <c r="F381" i="12"/>
  <c r="F380" i="12" s="1"/>
  <c r="E381" i="12"/>
  <c r="E380" i="12" s="1"/>
  <c r="F349" i="12"/>
  <c r="F348" i="12"/>
  <c r="F347" i="12"/>
  <c r="F346" i="12"/>
  <c r="E346" i="12"/>
  <c r="E347" i="12"/>
  <c r="E348" i="12"/>
  <c r="E349" i="12"/>
  <c r="F357" i="12"/>
  <c r="F356" i="12" s="1"/>
  <c r="E357" i="12"/>
  <c r="E356" i="12" s="1"/>
  <c r="F323" i="12"/>
  <c r="F266" i="12" l="1"/>
  <c r="E266" i="12"/>
  <c r="F375" i="12"/>
  <c r="F374" i="12" s="1"/>
  <c r="E375" i="12"/>
  <c r="E374" i="12" s="1"/>
  <c r="F40" i="12"/>
  <c r="F39" i="12"/>
  <c r="F34" i="12" s="1"/>
  <c r="E39" i="12"/>
  <c r="E40" i="12"/>
  <c r="F224" i="12"/>
  <c r="F223" i="12"/>
  <c r="F222" i="12"/>
  <c r="F221" i="12"/>
  <c r="E221" i="12"/>
  <c r="E222" i="12"/>
  <c r="E223" i="12"/>
  <c r="E224" i="12"/>
  <c r="F207" i="12"/>
  <c r="F206" i="12"/>
  <c r="F205" i="12"/>
  <c r="F204" i="12"/>
  <c r="E204" i="12"/>
  <c r="E205" i="12"/>
  <c r="E206" i="12"/>
  <c r="E207" i="12"/>
  <c r="F32" i="12" l="1"/>
  <c r="F763" i="12" l="1"/>
  <c r="E766" i="12"/>
  <c r="F761" i="12"/>
  <c r="E761" i="12"/>
  <c r="E763" i="12"/>
  <c r="F762" i="12" l="1"/>
  <c r="E762" i="12"/>
  <c r="F774" i="12" l="1"/>
  <c r="E754" i="12"/>
  <c r="F778" i="12"/>
  <c r="E778" i="12"/>
  <c r="E776" i="12" s="1"/>
  <c r="F781" i="12"/>
  <c r="F786" i="12"/>
  <c r="E786" i="12"/>
  <c r="F789" i="12"/>
  <c r="E773" i="12"/>
  <c r="E784" i="12" l="1"/>
  <c r="E753" i="12"/>
  <c r="F754" i="12"/>
  <c r="F784" i="12"/>
  <c r="F776" i="12"/>
  <c r="F773" i="12"/>
  <c r="F753" i="12" l="1"/>
  <c r="F691" i="12" l="1"/>
  <c r="F367" i="12"/>
  <c r="F366" i="12"/>
  <c r="F365" i="12"/>
  <c r="F364" i="12"/>
  <c r="E364" i="12"/>
  <c r="E365" i="12"/>
  <c r="E366" i="12"/>
  <c r="E367" i="12"/>
  <c r="F369" i="12"/>
  <c r="F368" i="12" s="1"/>
  <c r="E369" i="12"/>
  <c r="E368" i="12" s="1"/>
  <c r="E848" i="12" l="1"/>
  <c r="E849" i="12"/>
  <c r="E850" i="12"/>
  <c r="E851" i="12"/>
  <c r="F555" i="12"/>
  <c r="F549" i="12" s="1"/>
  <c r="F554" i="12"/>
  <c r="F548" i="12" s="1"/>
  <c r="F547" i="12"/>
  <c r="F546" i="12"/>
  <c r="E547" i="12"/>
  <c r="E555" i="12"/>
  <c r="E549" i="12" s="1"/>
  <c r="E554" i="12"/>
  <c r="F504" i="12" l="1"/>
  <c r="F505" i="12"/>
  <c r="F506" i="12"/>
  <c r="F507" i="12"/>
  <c r="E504" i="12"/>
  <c r="E505" i="12"/>
  <c r="E506" i="12"/>
  <c r="E507" i="12"/>
  <c r="F509" i="12"/>
  <c r="F508" i="12" s="1"/>
  <c r="E509" i="12"/>
  <c r="E508" i="12" s="1"/>
  <c r="F863" i="12"/>
  <c r="F862" i="12"/>
  <c r="E862" i="12"/>
  <c r="E863" i="12"/>
  <c r="F871" i="12"/>
  <c r="F870" i="12" s="1"/>
  <c r="E871" i="12"/>
  <c r="E870" i="12" s="1"/>
  <c r="F865" i="12"/>
  <c r="F864" i="12" s="1"/>
  <c r="E865" i="12"/>
  <c r="E864" i="12" s="1"/>
  <c r="F853" i="12"/>
  <c r="F852" i="12" s="1"/>
  <c r="E853" i="12"/>
  <c r="E852" i="12" s="1"/>
  <c r="F847" i="12"/>
  <c r="F846" i="12" s="1"/>
  <c r="E847" i="12"/>
  <c r="E846" i="12" s="1"/>
  <c r="F859" i="12" l="1"/>
  <c r="F858" i="12" s="1"/>
  <c r="E859" i="12"/>
  <c r="E858" i="12" s="1"/>
  <c r="E503" i="12"/>
  <c r="E502" i="12" s="1"/>
  <c r="F503" i="12"/>
  <c r="F502" i="12" s="1"/>
  <c r="F569" i="12" l="1"/>
  <c r="F568" i="12" s="1"/>
  <c r="E569" i="12"/>
  <c r="E568" i="12" s="1"/>
  <c r="F229" i="12"/>
  <c r="F228" i="12" s="1"/>
  <c r="E229" i="12"/>
  <c r="E228" i="12" s="1"/>
  <c r="F325" i="12" l="1"/>
  <c r="F324" i="12"/>
  <c r="F322" i="12"/>
  <c r="E322" i="12"/>
  <c r="E323" i="12"/>
  <c r="E324" i="12"/>
  <c r="E325" i="12"/>
  <c r="F363" i="12"/>
  <c r="F362" i="12" s="1"/>
  <c r="E363" i="12"/>
  <c r="E362" i="12" s="1"/>
  <c r="F333" i="12"/>
  <c r="F332" i="12" s="1"/>
  <c r="E333" i="12"/>
  <c r="E332" i="12" s="1"/>
  <c r="F321" i="12" l="1"/>
  <c r="F320" i="12" s="1"/>
  <c r="F66" i="12"/>
  <c r="F65" i="12" s="1"/>
  <c r="E66" i="12"/>
  <c r="E65" i="12" s="1"/>
  <c r="F60" i="12"/>
  <c r="F59" i="12" s="1"/>
  <c r="E60" i="12"/>
  <c r="E59" i="12" s="1"/>
  <c r="F48" i="12"/>
  <c r="F47" i="12" s="1"/>
  <c r="E48" i="12"/>
  <c r="E47" i="12" s="1"/>
  <c r="F463" i="12" l="1"/>
  <c r="F395" i="12" s="1"/>
  <c r="F462" i="12"/>
  <c r="F394" i="12" s="1"/>
  <c r="E462" i="12"/>
  <c r="E394" i="12" s="1"/>
  <c r="E463" i="12"/>
  <c r="E395" i="12" s="1"/>
  <c r="F351" i="12"/>
  <c r="F350" i="12" s="1"/>
  <c r="E351" i="12"/>
  <c r="E350" i="12" s="1"/>
  <c r="F339" i="12"/>
  <c r="F338" i="12" s="1"/>
  <c r="E339" i="12"/>
  <c r="E338" i="12" s="1"/>
  <c r="F243" i="12"/>
  <c r="F242" i="12"/>
  <c r="F240" i="12"/>
  <c r="F28" i="12" s="1"/>
  <c r="F238" i="12"/>
  <c r="E238" i="12"/>
  <c r="E240" i="12"/>
  <c r="E28" i="12" s="1"/>
  <c r="E242" i="12"/>
  <c r="E243" i="12"/>
  <c r="F246" i="12"/>
  <c r="F244" i="12" s="1"/>
  <c r="E246" i="12"/>
  <c r="E244" i="12" s="1"/>
  <c r="F209" i="12"/>
  <c r="F208" i="12" s="1"/>
  <c r="E209" i="12"/>
  <c r="E208" i="12" s="1"/>
  <c r="E26" i="12"/>
  <c r="F197" i="12"/>
  <c r="F196" i="12" s="1"/>
  <c r="E197" i="12"/>
  <c r="E196" i="12" s="1"/>
  <c r="F189" i="12"/>
  <c r="F188" i="12" s="1"/>
  <c r="E189" i="12"/>
  <c r="E188" i="12" s="1"/>
  <c r="F26" i="12" l="1"/>
  <c r="E345" i="12"/>
  <c r="E344" i="12" s="1"/>
  <c r="F345" i="12"/>
  <c r="F344" i="12" s="1"/>
  <c r="F220" i="12"/>
  <c r="F219" i="12" s="1"/>
  <c r="F236" i="12"/>
  <c r="F234" i="12" s="1"/>
  <c r="E220" i="12"/>
  <c r="E219" i="12" s="1"/>
  <c r="F203" i="12"/>
  <c r="F202" i="12" s="1"/>
  <c r="E236" i="12"/>
  <c r="E234" i="12" s="1"/>
  <c r="G236" i="12" s="1"/>
  <c r="E203" i="12"/>
  <c r="E202" i="12" s="1"/>
  <c r="F183" i="12"/>
  <c r="F182" i="12" s="1"/>
  <c r="E183" i="12"/>
  <c r="E182" i="12" s="1"/>
  <c r="F479" i="12" l="1"/>
  <c r="F478" i="12" s="1"/>
  <c r="E479" i="12"/>
  <c r="E478" i="12" s="1"/>
  <c r="F177" i="12" l="1"/>
  <c r="F176" i="12" s="1"/>
  <c r="E177" i="12"/>
  <c r="E176" i="12" s="1"/>
  <c r="F171" i="12"/>
  <c r="F170" i="12" s="1"/>
  <c r="E171" i="12"/>
  <c r="E170" i="12" s="1"/>
  <c r="F563" i="12" l="1"/>
  <c r="F562" i="12" s="1"/>
  <c r="E563" i="12"/>
  <c r="E562" i="12" s="1"/>
  <c r="F165" i="12"/>
  <c r="F164" i="12" s="1"/>
  <c r="E165" i="12"/>
  <c r="E164" i="12" s="1"/>
  <c r="F836" i="12" l="1"/>
  <c r="F818" i="12" s="1"/>
  <c r="F837" i="12"/>
  <c r="F819" i="12" s="1"/>
  <c r="F838" i="12"/>
  <c r="F820" i="12" s="1"/>
  <c r="F839" i="12"/>
  <c r="F821" i="12" s="1"/>
  <c r="E837" i="12"/>
  <c r="E819" i="12" s="1"/>
  <c r="E838" i="12"/>
  <c r="E820" i="12" s="1"/>
  <c r="E839" i="12"/>
  <c r="E821" i="12" s="1"/>
  <c r="E836" i="12"/>
  <c r="E818" i="12" s="1"/>
  <c r="F771" i="12"/>
  <c r="F772" i="12"/>
  <c r="E772" i="12"/>
  <c r="E771" i="12"/>
  <c r="F690" i="12"/>
  <c r="F692" i="12"/>
  <c r="F693" i="12"/>
  <c r="E691" i="12"/>
  <c r="E692" i="12"/>
  <c r="E693" i="12"/>
  <c r="E690" i="12"/>
  <c r="F695" i="12"/>
  <c r="F694" i="12" s="1"/>
  <c r="E695" i="12"/>
  <c r="E694" i="12" s="1"/>
  <c r="F464" i="12"/>
  <c r="F396" i="12" s="1"/>
  <c r="F465" i="12"/>
  <c r="F397" i="12" s="1"/>
  <c r="E464" i="12"/>
  <c r="E396" i="12" s="1"/>
  <c r="E465" i="12"/>
  <c r="E397" i="12" s="1"/>
  <c r="F497" i="12"/>
  <c r="F496" i="12" s="1"/>
  <c r="E497" i="12"/>
  <c r="E496" i="12" s="1"/>
  <c r="F491" i="12"/>
  <c r="F490" i="12" s="1"/>
  <c r="E491" i="12"/>
  <c r="E490" i="12" s="1"/>
  <c r="F429" i="12"/>
  <c r="F428" i="12" s="1"/>
  <c r="E429" i="12"/>
  <c r="E428" i="12" s="1"/>
  <c r="E770" i="12" l="1"/>
  <c r="E768" i="12" s="1"/>
  <c r="F770" i="12"/>
  <c r="F768" i="12" s="1"/>
  <c r="F835" i="12"/>
  <c r="F834" i="12" s="1"/>
  <c r="F689" i="12"/>
  <c r="F688" i="12" s="1"/>
  <c r="F485" i="12"/>
  <c r="F484" i="12" s="1"/>
  <c r="E689" i="12"/>
  <c r="E688" i="12" s="1"/>
  <c r="F285" i="12"/>
  <c r="F284" i="12" s="1"/>
  <c r="F399" i="12"/>
  <c r="F398" i="12" s="1"/>
  <c r="F423" i="12" l="1"/>
  <c r="F422" i="12" s="1"/>
  <c r="E423" i="12"/>
  <c r="E422" i="12" s="1"/>
  <c r="F297" i="12" l="1"/>
  <c r="F296" i="12" s="1"/>
  <c r="E297" i="12"/>
  <c r="E296" i="12" s="1"/>
  <c r="F731" i="12" l="1"/>
  <c r="F730" i="12" s="1"/>
  <c r="F461" i="12"/>
  <c r="F460" i="12" s="1"/>
  <c r="E817" i="12" l="1"/>
  <c r="E835" i="12"/>
  <c r="E834" i="12" s="1"/>
  <c r="F817" i="12"/>
  <c r="F816" i="12" l="1"/>
  <c r="F708" i="12"/>
  <c r="F702" i="12" s="1"/>
  <c r="F709" i="12"/>
  <c r="F703" i="12" s="1"/>
  <c r="F710" i="12"/>
  <c r="F704" i="12" s="1"/>
  <c r="F711" i="12"/>
  <c r="F705" i="12" s="1"/>
  <c r="E709" i="12"/>
  <c r="E703" i="12" s="1"/>
  <c r="E710" i="12"/>
  <c r="E704" i="12" s="1"/>
  <c r="E711" i="12"/>
  <c r="E705" i="12" s="1"/>
  <c r="E708" i="12"/>
  <c r="E702" i="12" s="1"/>
  <c r="F701" i="12" l="1"/>
  <c r="F707" i="12"/>
  <c r="F706" i="12" s="1"/>
  <c r="F473" i="12"/>
  <c r="F472" i="12" s="1"/>
  <c r="E473" i="12"/>
  <c r="E472" i="12" s="1"/>
  <c r="F467" i="12"/>
  <c r="F466" i="12" s="1"/>
  <c r="E467" i="12"/>
  <c r="E466" i="12" s="1"/>
  <c r="F393" i="12" l="1"/>
  <c r="F700" i="12"/>
  <c r="F449" i="12"/>
  <c r="F448" i="12" s="1"/>
  <c r="E461" i="12"/>
  <c r="E460" i="12" s="1"/>
  <c r="F392" i="12" l="1"/>
  <c r="F841" i="12" l="1"/>
  <c r="F840" i="12" s="1"/>
  <c r="E841" i="12"/>
  <c r="E840" i="12" s="1"/>
  <c r="F54" i="12" l="1"/>
  <c r="F53" i="12" s="1"/>
  <c r="E54" i="12"/>
  <c r="E53" i="12" s="1"/>
  <c r="F677" i="12" l="1"/>
  <c r="F676" i="12" s="1"/>
  <c r="F310" i="12" l="1"/>
  <c r="F280" i="12" s="1"/>
  <c r="F654" i="12"/>
  <c r="F666" i="12"/>
  <c r="F758" i="12"/>
  <c r="F800" i="12"/>
  <c r="F794" i="12" s="1"/>
  <c r="E800" i="12"/>
  <c r="E794" i="12" s="1"/>
  <c r="F823" i="12"/>
  <c r="F822" i="12" s="1"/>
  <c r="E823" i="12"/>
  <c r="E822" i="12" s="1"/>
  <c r="F801" i="12"/>
  <c r="F795" i="12" s="1"/>
  <c r="F802" i="12"/>
  <c r="F796" i="12" s="1"/>
  <c r="F803" i="12"/>
  <c r="F797" i="12" s="1"/>
  <c r="E801" i="12"/>
  <c r="E795" i="12" s="1"/>
  <c r="E802" i="12"/>
  <c r="E796" i="12" s="1"/>
  <c r="E803" i="12"/>
  <c r="E797" i="12" s="1"/>
  <c r="F805" i="12"/>
  <c r="F804" i="12" s="1"/>
  <c r="E805" i="12"/>
  <c r="E804" i="12" s="1"/>
  <c r="E758" i="12"/>
  <c r="F724" i="12"/>
  <c r="E725" i="12"/>
  <c r="E724" i="12" s="1"/>
  <c r="F719" i="12"/>
  <c r="F718" i="12" s="1"/>
  <c r="E719" i="12"/>
  <c r="E718" i="12" s="1"/>
  <c r="F713" i="12"/>
  <c r="F712" i="12" s="1"/>
  <c r="E713" i="12"/>
  <c r="E712" i="12" s="1"/>
  <c r="F655" i="12"/>
  <c r="F667" i="12"/>
  <c r="F656" i="12"/>
  <c r="F668" i="12"/>
  <c r="F657" i="12"/>
  <c r="F669" i="12"/>
  <c r="E655" i="12"/>
  <c r="E667" i="12"/>
  <c r="E656" i="12"/>
  <c r="E668" i="12"/>
  <c r="E657" i="12"/>
  <c r="E669" i="12"/>
  <c r="E654" i="12"/>
  <c r="E666" i="12"/>
  <c r="F683" i="12"/>
  <c r="F682" i="12" s="1"/>
  <c r="E683" i="12"/>
  <c r="E682" i="12" s="1"/>
  <c r="F671" i="12"/>
  <c r="F670" i="12" s="1"/>
  <c r="E671" i="12"/>
  <c r="E670" i="12" s="1"/>
  <c r="F659" i="12"/>
  <c r="F658" i="12" s="1"/>
  <c r="E659" i="12"/>
  <c r="E658" i="12" s="1"/>
  <c r="F611" i="12"/>
  <c r="F610" i="12" s="1"/>
  <c r="E611" i="12"/>
  <c r="E610" i="12" s="1"/>
  <c r="E548" i="12"/>
  <c r="E546" i="12"/>
  <c r="E485" i="12" s="1"/>
  <c r="E484" i="12" s="1"/>
  <c r="F455" i="12"/>
  <c r="F454" i="12" s="1"/>
  <c r="E455" i="12"/>
  <c r="E454" i="12" s="1"/>
  <c r="F417" i="12"/>
  <c r="F416" i="12" s="1"/>
  <c r="E417" i="12"/>
  <c r="E416" i="12" s="1"/>
  <c r="F411" i="12"/>
  <c r="F410" i="12" s="1"/>
  <c r="E411" i="12"/>
  <c r="E410" i="12" s="1"/>
  <c r="F405" i="12"/>
  <c r="F404" i="12" s="1"/>
  <c r="E405" i="12"/>
  <c r="E404" i="12" s="1"/>
  <c r="F311" i="12"/>
  <c r="F281" i="12" s="1"/>
  <c r="F312" i="12"/>
  <c r="F313" i="12"/>
  <c r="E311" i="12"/>
  <c r="E281" i="12" s="1"/>
  <c r="E312" i="12"/>
  <c r="E313" i="12"/>
  <c r="E310" i="12"/>
  <c r="E280" i="12" s="1"/>
  <c r="F327" i="12"/>
  <c r="F326" i="12" s="1"/>
  <c r="E327" i="12"/>
  <c r="E326" i="12" s="1"/>
  <c r="F315" i="12"/>
  <c r="F314" i="12" s="1"/>
  <c r="E315" i="12"/>
  <c r="E314" i="12" s="1"/>
  <c r="F291" i="12"/>
  <c r="F290" i="12" s="1"/>
  <c r="E291" i="12"/>
  <c r="E290" i="12" s="1"/>
  <c r="E759" i="12"/>
  <c r="E752" i="12" s="1"/>
  <c r="E760" i="12"/>
  <c r="F759" i="12"/>
  <c r="F752" i="12" s="1"/>
  <c r="F760" i="12"/>
  <c r="E42" i="12"/>
  <c r="E41" i="12" s="1"/>
  <c r="F42" i="12"/>
  <c r="F41" i="12" s="1"/>
  <c r="E557" i="12"/>
  <c r="E556" i="12" s="1"/>
  <c r="F557" i="12"/>
  <c r="F556" i="12" s="1"/>
  <c r="E623" i="12"/>
  <c r="E622" i="12" s="1"/>
  <c r="F623" i="12"/>
  <c r="F622" i="12" s="1"/>
  <c r="E811" i="12"/>
  <c r="E810" i="12" s="1"/>
  <c r="F811" i="12"/>
  <c r="F810" i="12" s="1"/>
  <c r="F751" i="12" l="1"/>
  <c r="F750" i="12" s="1"/>
  <c r="F748" i="12" s="1"/>
  <c r="F757" i="12"/>
  <c r="F756" i="12" s="1"/>
  <c r="E603" i="12"/>
  <c r="E282" i="12"/>
  <c r="E264" i="12" s="1"/>
  <c r="F283" i="12"/>
  <c r="F265" i="12" s="1"/>
  <c r="F259" i="12" s="1"/>
  <c r="F31" i="12" s="1"/>
  <c r="E283" i="12"/>
  <c r="E265" i="12" s="1"/>
  <c r="E259" i="12" s="1"/>
  <c r="E31" i="12" s="1"/>
  <c r="F282" i="12"/>
  <c r="F264" i="12" s="1"/>
  <c r="F261" i="12" s="1"/>
  <c r="E751" i="12"/>
  <c r="E757" i="12"/>
  <c r="E756" i="12" s="1"/>
  <c r="E601" i="12"/>
  <c r="F603" i="12"/>
  <c r="F602" i="12"/>
  <c r="E602" i="12"/>
  <c r="F601" i="12"/>
  <c r="F13" i="12" s="1"/>
  <c r="E600" i="12"/>
  <c r="F600" i="12"/>
  <c r="E617" i="12"/>
  <c r="E616" i="12" s="1"/>
  <c r="E707" i="12"/>
  <c r="E706" i="12" s="1"/>
  <c r="E731" i="12"/>
  <c r="E730" i="12" s="1"/>
  <c r="E799" i="12"/>
  <c r="E798" i="12" s="1"/>
  <c r="E605" i="12"/>
  <c r="E604" i="12" s="1"/>
  <c r="E285" i="12"/>
  <c r="E284" i="12" s="1"/>
  <c r="E321" i="12"/>
  <c r="E320" i="12" s="1"/>
  <c r="F309" i="12"/>
  <c r="F308" i="12" s="1"/>
  <c r="F653" i="12"/>
  <c r="F652" i="12" s="1"/>
  <c r="E399" i="12"/>
  <c r="E398" i="12" s="1"/>
  <c r="E793" i="12"/>
  <c r="E792" i="12" s="1"/>
  <c r="E653" i="12"/>
  <c r="E652" i="12" s="1"/>
  <c r="E545" i="12"/>
  <c r="E544" i="12" s="1"/>
  <c r="E551" i="12"/>
  <c r="E550" i="12" s="1"/>
  <c r="E677" i="12"/>
  <c r="E676" i="12" s="1"/>
  <c r="F665" i="12"/>
  <c r="F664" i="12" s="1"/>
  <c r="E449" i="12"/>
  <c r="E448" i="12" s="1"/>
  <c r="E665" i="12"/>
  <c r="E664" i="12" s="1"/>
  <c r="F617" i="12"/>
  <c r="F616" i="12" s="1"/>
  <c r="F799" i="12"/>
  <c r="F798" i="12" s="1"/>
  <c r="F793" i="12"/>
  <c r="E309" i="12"/>
  <c r="E308" i="12" s="1"/>
  <c r="F551" i="12"/>
  <c r="F550" i="12" s="1"/>
  <c r="E34" i="12"/>
  <c r="E32" i="12" s="1"/>
  <c r="F605" i="12"/>
  <c r="F604" i="12" s="1"/>
  <c r="E11" i="12" l="1"/>
  <c r="F11" i="12"/>
  <c r="F9" i="12" s="1"/>
  <c r="E750" i="12"/>
  <c r="E748" i="12" s="1"/>
  <c r="F260" i="12"/>
  <c r="E261" i="12"/>
  <c r="E260" i="12" s="1"/>
  <c r="E258" i="12"/>
  <c r="E30" i="12" s="1"/>
  <c r="F258" i="12"/>
  <c r="F30" i="12" s="1"/>
  <c r="F792" i="12"/>
  <c r="E13" i="12"/>
  <c r="F599" i="12"/>
  <c r="E816" i="12"/>
  <c r="E599" i="12"/>
  <c r="E598" i="12" s="1"/>
  <c r="E393" i="12"/>
  <c r="F279" i="12"/>
  <c r="E279" i="12"/>
  <c r="E278" i="12" s="1"/>
  <c r="E701" i="12"/>
  <c r="F545" i="12"/>
  <c r="E24" i="12" l="1"/>
  <c r="E22" i="12" s="1"/>
  <c r="E16" i="12"/>
  <c r="E15" i="12"/>
  <c r="F24" i="12"/>
  <c r="F22" i="12" s="1"/>
  <c r="F16" i="12"/>
  <c r="F15" i="12"/>
  <c r="E9" i="12"/>
  <c r="E7" i="12" s="1"/>
  <c r="E255" i="12"/>
  <c r="E254" i="12" s="1"/>
  <c r="F255" i="12"/>
  <c r="F254" i="12" s="1"/>
  <c r="F598" i="12"/>
  <c r="E392" i="12"/>
  <c r="E700" i="12"/>
  <c r="F544" i="12"/>
  <c r="F278" i="12"/>
  <c r="F7" i="12" l="1"/>
</calcChain>
</file>

<file path=xl/sharedStrings.xml><?xml version="1.0" encoding="utf-8"?>
<sst xmlns="http://schemas.openxmlformats.org/spreadsheetml/2006/main" count="1729" uniqueCount="572">
  <si>
    <t>2.6.</t>
  </si>
  <si>
    <t>2.6.1.</t>
  </si>
  <si>
    <t>2.6.2.</t>
  </si>
  <si>
    <t>2.</t>
  </si>
  <si>
    <t>2.1.</t>
  </si>
  <si>
    <t>лет</t>
  </si>
  <si>
    <t>Подпрограмма "Модернизация системы здравоохранения Ивановской области"</t>
  </si>
  <si>
    <t>Основное мероприятие "Укрепление материально-технической базы областных учреждений здравоохранения"</t>
  </si>
  <si>
    <t>Капитальный ремонт областных учреждений здравоохранения</t>
  </si>
  <si>
    <t>3.4.</t>
  </si>
  <si>
    <t>3.4.1.</t>
  </si>
  <si>
    <t>3.4.2.</t>
  </si>
  <si>
    <t>Реализация отдельных полномочий в области лекарственного обеспечения</t>
  </si>
  <si>
    <t>Основное мероприятие "Специализированная медицинская помощь"</t>
  </si>
  <si>
    <t>Оказание специализированной медицинской помощи в стационарных условиях</t>
  </si>
  <si>
    <t>1.5.</t>
  </si>
  <si>
    <t>1.1.8.</t>
  </si>
  <si>
    <t>-</t>
  </si>
  <si>
    <t>3.3.</t>
  </si>
  <si>
    <t>Основное мероприятие "Совершенствование оказания медицинской помощи лицам, инфицированным вирусом иммунодефицита человека, гепатитами В и С"</t>
  </si>
  <si>
    <t>3.3.1.</t>
  </si>
  <si>
    <t>3.3.2.</t>
  </si>
  <si>
    <t>Оказание медицинской помощи лицам, инфицированным вирусом иммунодефицита человека, гепатитами В и С</t>
  </si>
  <si>
    <t>Число посещений. ВИЧ-инфекция</t>
  </si>
  <si>
    <t>3.3.3.</t>
  </si>
  <si>
    <t xml:space="preserve">Подпрограмма "Паллиативная медицинская помощь" </t>
  </si>
  <si>
    <t>Основное мероприятие "Оказание паллиативной помощи"</t>
  </si>
  <si>
    <t>Объем оказания паллиативной медицинской помощи в стационарных условиях</t>
  </si>
  <si>
    <t>койко-дней</t>
  </si>
  <si>
    <t>Объем оказания паллиативной медицинской помощи в амбулаторных условиях</t>
  </si>
  <si>
    <t>посещений</t>
  </si>
  <si>
    <t>1.1.7.</t>
  </si>
  <si>
    <t>4.1.3.</t>
  </si>
  <si>
    <t>3.1.6.</t>
  </si>
  <si>
    <t>3.1.7.</t>
  </si>
  <si>
    <t xml:space="preserve">Объем посещений с профилактическими и иными целями
</t>
  </si>
  <si>
    <t>руб.</t>
  </si>
  <si>
    <t>3.7.</t>
  </si>
  <si>
    <t>5.3.1.</t>
  </si>
  <si>
    <t>1.1.5.</t>
  </si>
  <si>
    <t>1.1.6.</t>
  </si>
  <si>
    <t>4.1.4.</t>
  </si>
  <si>
    <t>4.1.5.</t>
  </si>
  <si>
    <t>4.1.6.</t>
  </si>
  <si>
    <t>4.1.7.</t>
  </si>
  <si>
    <t>4.1.</t>
  </si>
  <si>
    <t>8.</t>
  </si>
  <si>
    <t>8.1.</t>
  </si>
  <si>
    <t>8.1.1.</t>
  </si>
  <si>
    <t>1.5.1.</t>
  </si>
  <si>
    <t>1.6.</t>
  </si>
  <si>
    <t>1.6.1.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</si>
  <si>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</si>
  <si>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</si>
  <si>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</si>
  <si>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>№
п/п</t>
  </si>
  <si>
    <t>Источник финансирования</t>
  </si>
  <si>
    <t>Всего:</t>
  </si>
  <si>
    <t>Наименование Программы/подпрограммы/основного мероприятия/мероприятия</t>
  </si>
  <si>
    <t>Наименование целевого индикатора (показателя)</t>
  </si>
  <si>
    <t>План</t>
  </si>
  <si>
    <t>Факт</t>
  </si>
  <si>
    <t>бюджетные ассигнования всего, в т.ч.:</t>
  </si>
  <si>
    <t>внебюджетное финансирование</t>
  </si>
  <si>
    <t xml:space="preserve"> - областной бюджет</t>
  </si>
  <si>
    <t xml:space="preserve"> - федеральный бюджет</t>
  </si>
  <si>
    <t xml:space="preserve"> - бюджеты государственных внебюджетных фондов</t>
  </si>
  <si>
    <t>%</t>
  </si>
  <si>
    <t>1.</t>
  </si>
  <si>
    <t>1.1.</t>
  </si>
  <si>
    <t>1.1.1.</t>
  </si>
  <si>
    <t>1.1.2.</t>
  </si>
  <si>
    <t>1.1.3.</t>
  </si>
  <si>
    <t>1.1.4.</t>
  </si>
  <si>
    <t>чел.</t>
  </si>
  <si>
    <t>3.</t>
  </si>
  <si>
    <t>3.1.</t>
  </si>
  <si>
    <t>3.1.1.</t>
  </si>
  <si>
    <t>3.1.2.</t>
  </si>
  <si>
    <t>4.</t>
  </si>
  <si>
    <t>1.2.</t>
  </si>
  <si>
    <t>1.2.1.</t>
  </si>
  <si>
    <t>1.2.3.</t>
  </si>
  <si>
    <t>2.1.1.</t>
  </si>
  <si>
    <t>шт.</t>
  </si>
  <si>
    <t>2.1.2.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</si>
  <si>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</si>
  <si>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Основное мероприятие "Оказание первичной медико-санитарной помощи"</t>
  </si>
  <si>
    <t>случаев лечения</t>
  </si>
  <si>
    <t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</t>
  </si>
  <si>
    <t xml:space="preserve">Подпрограмма "Кадровое обеспечение системы здравоохранения" 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</si>
  <si>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</si>
  <si>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</t>
  </si>
  <si>
    <t>2.5.</t>
  </si>
  <si>
    <t>единиц</t>
  </si>
  <si>
    <t>4.1.1.</t>
  </si>
  <si>
    <t>5.</t>
  </si>
  <si>
    <t>5.1.</t>
  </si>
  <si>
    <t>5.1.1.</t>
  </si>
  <si>
    <t>на 1000 человек населения</t>
  </si>
  <si>
    <t xml:space="preserve">Подпрограмма "Другие вопросы в сфере здравоохранения" </t>
  </si>
  <si>
    <t>3.1.3.</t>
  </si>
  <si>
    <t>3.1.4.</t>
  </si>
  <si>
    <t>9.</t>
  </si>
  <si>
    <t>9.1.</t>
  </si>
  <si>
    <t>1.4.</t>
  </si>
  <si>
    <t>1.4.1.</t>
  </si>
  <si>
    <t>3.6.</t>
  </si>
  <si>
    <t>Основное мероприятие "Меры социальной поддержки отдельных групп населения при оказании медицинской помощи"</t>
  </si>
  <si>
    <t>1.2.2.</t>
  </si>
  <si>
    <t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</t>
  </si>
  <si>
    <t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</t>
  </si>
  <si>
    <t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</si>
  <si>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</si>
  <si>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Пригодность к длительному хранению</t>
  </si>
  <si>
    <t>Основное мероприятие "Судебно-медицинская экспертиза"</t>
  </si>
  <si>
    <t>Проведение судебно-медицинской экспертизы</t>
  </si>
  <si>
    <t xml:space="preserve">Подпрограмма "Меры социальной поддержки в сфере здравоохранения" </t>
  </si>
  <si>
    <t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</t>
  </si>
  <si>
    <t>6.1.2.</t>
  </si>
  <si>
    <t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</t>
  </si>
  <si>
    <t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</t>
  </si>
  <si>
    <t>Степень загрузки мощностей государственных учреждений здравоохранения, оказывающих государственную услугу</t>
  </si>
  <si>
    <t>Соответствие порядкам оказания медицинской помощи детям на основе стандартов медицинской помощи</t>
  </si>
  <si>
    <t>6.2.</t>
  </si>
  <si>
    <t>Основное мероприятие "Выполнение мероприятий, направленных на спасение жизни людей и защиту их здоровья при чрезвычайных ситуациях"</t>
  </si>
  <si>
    <t>6.2.1.</t>
  </si>
  <si>
    <t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</t>
  </si>
  <si>
    <t>Отчет</t>
  </si>
  <si>
    <t>Основное мероприятие "Формирование и сопровождение единой информационно-аналитической системы здравоохранения Ивановской области"</t>
  </si>
  <si>
    <t>2.1.3.</t>
  </si>
  <si>
    <t>6.</t>
  </si>
  <si>
    <t>6.1.</t>
  </si>
  <si>
    <t>6.1.1.</t>
  </si>
  <si>
    <t>1.1.9.</t>
  </si>
  <si>
    <t>1.1.10.</t>
  </si>
  <si>
    <t>7.</t>
  </si>
  <si>
    <t>7.1.</t>
  </si>
  <si>
    <t>7.1.1.</t>
  </si>
  <si>
    <t xml:space="preserve">Подпрограмма "Охрана здоровья матери и ребенка" </t>
  </si>
  <si>
    <t>Основное мероприятие "Создание системы раннего выявления и коррекции нарушений развития ребенка"</t>
  </si>
  <si>
    <t>Доля обследованных новорожденных при проведении неонатального скрининга в общем числе родившихся в Субъекте в текущем году</t>
  </si>
  <si>
    <t>2.5.1.</t>
  </si>
  <si>
    <t>5.2.</t>
  </si>
  <si>
    <t>5.2.1.</t>
  </si>
  <si>
    <t>5.2.2.</t>
  </si>
  <si>
    <t>5.3.</t>
  </si>
  <si>
    <t>человек</t>
  </si>
  <si>
    <t>рублей</t>
  </si>
  <si>
    <t>Оказание первичной медико-санитарной помощи в амбулаторных условиях</t>
  </si>
  <si>
    <t>условных единиц</t>
  </si>
  <si>
    <t>Соответствие порядкам оказания медицинской помощи и на основе стандартов медицинской помощи</t>
  </si>
  <si>
    <t>Удовлетворенность потребителей в оказанной государственной услуге</t>
  </si>
  <si>
    <t>Охват туберкулинодиагностикой детского населения Ивановской области от 1 года до 17 лет включительно</t>
  </si>
  <si>
    <t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</t>
  </si>
  <si>
    <t>доз</t>
  </si>
  <si>
    <t>Проведение патологоанатомических вскрытий</t>
  </si>
  <si>
    <t>Оказание специализированной медицинской помощи в условиях дневного стационара</t>
  </si>
  <si>
    <t>3.1.5.</t>
  </si>
  <si>
    <t>3.2.</t>
  </si>
  <si>
    <t>3.2.1.</t>
  </si>
  <si>
    <t>2.3.</t>
  </si>
  <si>
    <t>2.3.1.</t>
  </si>
  <si>
    <t>2.3.2.</t>
  </si>
  <si>
    <t>2.3.3.</t>
  </si>
  <si>
    <t>7.2.2.</t>
  </si>
  <si>
    <t>2.4.</t>
  </si>
  <si>
    <t>2.4.1.</t>
  </si>
  <si>
    <t xml:space="preserve">Подпрограмма "Организация обязательного медицинского страхования на территории Ивановской области" </t>
  </si>
  <si>
    <t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</t>
  </si>
  <si>
    <t>случаев госпитализации</t>
  </si>
  <si>
    <t>обращений</t>
  </si>
  <si>
    <t xml:space="preserve">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</si>
  <si>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число вызовов</t>
  </si>
  <si>
    <t>3.5.</t>
  </si>
  <si>
    <t>3.5.1.</t>
  </si>
  <si>
    <t>3.6.1.</t>
  </si>
  <si>
    <t>2.2.</t>
  </si>
  <si>
    <t>2.2.1.</t>
  </si>
  <si>
    <t>3.7.1.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</si>
  <si>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</si>
  <si>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</si>
  <si>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>Департамент здравоохранения Ивановской области</t>
  </si>
  <si>
    <t>на 1000 населения</t>
  </si>
  <si>
    <t xml:space="preserve">Младенческая смертность
</t>
  </si>
  <si>
    <t xml:space="preserve">Обеспеченность населения врачами
</t>
  </si>
  <si>
    <t>на 10 тыс.населения</t>
  </si>
  <si>
    <t xml:space="preserve">Количество среднего медицинского персонала, приходящегося на 1 врача
</t>
  </si>
  <si>
    <t>7.2.</t>
  </si>
  <si>
    <t>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</t>
  </si>
  <si>
    <t>7.2.1.</t>
  </si>
  <si>
    <t>Администратор/Исполнитель</t>
  </si>
  <si>
    <t>1.3.</t>
  </si>
  <si>
    <t>1.3.1.</t>
  </si>
  <si>
    <t>1.3.2.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</si>
  <si>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</si>
  <si>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>Основное мероприятие "Профилактика инфекционных заболеваний, включая иммунопрофилактику"</t>
  </si>
  <si>
    <t>Территориальный фонд обязательного медицинского страхования Ивановской области</t>
  </si>
  <si>
    <t xml:space="preserve">Единица измерения 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</si>
  <si>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</si>
  <si>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>Основное мероприятие "Обеспечение лекарственными препаратами, медицинскими изделиями и лечебным питанием отдельных групп населения Ивановской области"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</si>
  <si>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</si>
  <si>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Обязательное медицинское страхование неработающего населения
</t>
  </si>
  <si>
    <t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</t>
  </si>
  <si>
    <t>Объем посещений в неотложной форме</t>
  </si>
  <si>
    <t>Государственная программа Ивановской области "Развитие здравоохранения Ивановской области"</t>
  </si>
  <si>
    <t xml:space="preserve">Смертность населения от всех причин
</t>
  </si>
  <si>
    <t>на 1000 родившихся живыми</t>
  </si>
  <si>
    <t>Случаев лечения, в т.ч. по профилям:</t>
  </si>
  <si>
    <t>Случаев лечения. Психиатрия</t>
  </si>
  <si>
    <t>Случаев лечения. Фтизиатрия</t>
  </si>
  <si>
    <t>Случаев лечения. Психиатрия-наркология (в части наркологии)</t>
  </si>
  <si>
    <t>Число посещений с профилактической и иными целями</t>
  </si>
  <si>
    <t>Число посещений по поводу заболевания</t>
  </si>
  <si>
    <t>Число обращений по поводу заболевания</t>
  </si>
  <si>
    <t>Финансовое обеспечение паллиативной медицинской помощи</t>
  </si>
  <si>
    <t>Количество информационных ресурсов и баз данных</t>
  </si>
  <si>
    <t xml:space="preserve">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
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</si>
  <si>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 у беременных женщин
</t>
  </si>
  <si>
    <t xml:space="preserve">Основное мероприятие "Единовременные компенсационные выплаты медицинским работникам"
</t>
  </si>
  <si>
    <t>Удельный вес медицинских организаций, в которых проведены работы по капитальному ремонту, по отношению к общему количеству медицинских организаций</t>
  </si>
  <si>
    <t xml:space="preserve">Охват медицинским освидетельствованием на ВИЧ-инфекцию населения субъекта Российской Федерации
</t>
  </si>
  <si>
    <t xml:space="preserve">Уровень информированности населения в возрасте 18 - 49 лет по вопросам ВИЧ-инфекции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</si>
  <si>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</si>
  <si>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</si>
  <si>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
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</si>
  <si>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</si>
  <si>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</si>
  <si>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>Количество вскрытий</t>
  </si>
  <si>
    <t>1.1.11.</t>
  </si>
  <si>
    <t>Закупка аллергена туберкулезного для проведения иммунодиагностики</t>
  </si>
  <si>
    <t>Закупка лекарственных препаратов, необходимых для лечения больных с туберкулезом с широкой лекарственной устойчивостью</t>
  </si>
  <si>
    <t>Смертность от туберкулеза</t>
  </si>
  <si>
    <t>1.1.12.</t>
  </si>
  <si>
    <t>случаев</t>
  </si>
  <si>
    <t>1.1.13.</t>
  </si>
  <si>
    <t>8.1.2.</t>
  </si>
  <si>
    <t xml:space="preserve">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</si>
  <si>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
</t>
  </si>
  <si>
    <t xml:space="preserve">Число пациентов. Нейрохирургия
</t>
  </si>
  <si>
    <t xml:space="preserve">Число пациентов. Сердечно-сосудистая хирургия
</t>
  </si>
  <si>
    <t xml:space="preserve">Число пациентов. Офтальмология
</t>
  </si>
  <si>
    <t xml:space="preserve">Число пациентов. Урология
</t>
  </si>
  <si>
    <t xml:space="preserve">Число пациентов. Онкология
</t>
  </si>
  <si>
    <t xml:space="preserve">Число пациентов. Травматология и ортопедия
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</si>
  <si>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</si>
  <si>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 xml:space="preserve">Осуществление заготовки, хранения, транспортировки и обеспечения безопасности донорской крови и (или) ее компонентов
</t>
  </si>
  <si>
    <t xml:space="preserve"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
</t>
  </si>
  <si>
    <t xml:space="preserve">Число доноров крови и ее компонентов
</t>
  </si>
  <si>
    <t xml:space="preserve">Обеспечение доноров, безвозмездно сдавших кровь и (или) ее компоненты, бесплатным питанием
</t>
  </si>
  <si>
    <t>5.4.</t>
  </si>
  <si>
    <t>5.4.1.</t>
  </si>
  <si>
    <t>5.5.</t>
  </si>
  <si>
    <t>5.5.1.</t>
  </si>
  <si>
    <t xml:space="preserve">Количество экспертиз
</t>
  </si>
  <si>
    <t xml:space="preserve">Соответствие порядку организации и производства судебно-медицинских экспертиз
</t>
  </si>
  <si>
    <t>5.6.</t>
  </si>
  <si>
    <t>5.6.1.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</si>
  <si>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</si>
  <si>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>6.1.3.</t>
  </si>
  <si>
    <t>6.2.2.</t>
  </si>
  <si>
    <t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
"</t>
  </si>
  <si>
    <t xml:space="preserve">Финансовое обеспечение организации обязательного медицинского страхования на территориях субъектов Российской Федерации
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</si>
  <si>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
</t>
  </si>
  <si>
    <t xml:space="preserve">Объем обращений по заболеванию
</t>
  </si>
  <si>
    <t>9.2.</t>
  </si>
  <si>
    <t>9.2.1.</t>
  </si>
  <si>
    <t>на 100 тыс. населения</t>
  </si>
  <si>
    <t>1.7.</t>
  </si>
  <si>
    <t>1.7.1.</t>
  </si>
  <si>
    <t>Кассовые расходы</t>
  </si>
  <si>
    <t>процент</t>
  </si>
  <si>
    <t>Суммарный коэффициент рождаемости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</si>
  <si>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</si>
  <si>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</si>
  <si>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</t>
  </si>
  <si>
    <t xml:space="preserve">Общая продолжительность жизни
</t>
  </si>
  <si>
    <t xml:space="preserve">Региональный проект "Борьба с онкологическими заболеваниями"
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</si>
  <si>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</si>
  <si>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>Удельный вес больных со злокачественными новообразованиями, состоящих на учете 5 лет и более, %</t>
  </si>
  <si>
    <t xml:space="preserve"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
</t>
  </si>
  <si>
    <t xml:space="preserve">Доля злокачественных новообразований, выявленных на ранних стадиях
</t>
  </si>
  <si>
    <t xml:space="preserve">Капитальный ремонт областных учреждений здравоохранения
</t>
  </si>
  <si>
    <t xml:space="preserve">Региональный проект "Борьба с сердечно-сосудистыми заболеваниями"
</t>
  </si>
  <si>
    <t xml:space="preserve">Оснащение оборудованием региональных сосудистых центров и первичных сосудистых отделений
</t>
  </si>
  <si>
    <t xml:space="preserve">Переоснащение/дооснащение медицинским оборудованием региональных сосудистых центров и первичных сосудистых отделений
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</si>
  <si>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</si>
  <si>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
</t>
  </si>
  <si>
    <t xml:space="preserve">Снижение младенческой смертности (до 4,5 случая на 1 тыс. родившихся детей)
</t>
  </si>
  <si>
    <t xml:space="preserve">промилле (0,1 процента)
</t>
  </si>
  <si>
    <t>Смертность детей в возрасте 0 - 17 лет на 100000 детей соответствующего возраста</t>
  </si>
  <si>
    <t>Смертность детей в возрасте 0 - 4 года на 1000 родившихся живыми</t>
  </si>
  <si>
    <t>Доля преждевременных родов (22 - 37 недель) в перинатальных центрах (%)</t>
  </si>
  <si>
    <t>число случаев на 100 тысяч детей соответствующего возраста</t>
  </si>
  <si>
    <t>Доля посещений детьми медицинских организаций с профилактическими целями</t>
  </si>
  <si>
    <t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</t>
  </si>
  <si>
    <t>Доля взятых под диспансерное наблюдение детей в возрасте 0 - 17 лет с впервые в жизни установленными диагнозами болезней глаза и его придаточного аппарата</t>
  </si>
  <si>
    <t>Доля взятых под диспансерное наблюдение детей в возрасте 0 - 17 лет с впервые в жизни установленными диагнозами болезней органов пищеварения</t>
  </si>
  <si>
    <t>Доля взятых под диспансерное наблюдение детей в возрасте 0 - 17 лет с впервые в жизни установленными диагнозами болезней органов кровообращения</t>
  </si>
  <si>
    <t>Доля взятых под диспансерное наблюдение детей в возрасте 0 - 17 лет с впервые в жизни установленными диагнозами болезней эндокринной системы, расстройств питания и нарушения обмена веществ</t>
  </si>
  <si>
    <t xml:space="preserve">Региональный проект "Развитие системы оказания первичной медико-санитарной помощи"
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</si>
  <si>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</t>
  </si>
  <si>
    <t>тысяч посещений</t>
  </si>
  <si>
    <t xml:space="preserve"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
</t>
  </si>
  <si>
    <t xml:space="preserve">тыс. человек 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</si>
  <si>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</si>
  <si>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</si>
  <si>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</si>
  <si>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 xml:space="preserve">"Региональный проект "Старшее поколение
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</si>
  <si>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</si>
  <si>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</si>
  <si>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95,0
</t>
  </si>
  <si>
    <t xml:space="preserve">Охват граждан старше трудоспособного возраста
профилактическими осмотрами, включая диспансеризацию
</t>
  </si>
  <si>
    <t xml:space="preserve">Уровень госпитализации на геронтологические койки лиц старше 60 лет на 10 тыс. населения соответствующего возраста
</t>
  </si>
  <si>
    <t xml:space="preserve">условных единиц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</si>
  <si>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</t>
  </si>
  <si>
    <t>Охват населения профилактическими осмотрами на туберкулез</t>
  </si>
  <si>
    <t>Уровень обеспеченности койками для оказания паллиативной медицинской помощи</t>
  </si>
  <si>
    <t xml:space="preserve">тысяч коек
</t>
  </si>
  <si>
    <t>Число амбулаторных посещений с паллиативной целью к врачам-специалистам и среднему медицинскому персоналу любых специальностей</t>
  </si>
  <si>
    <t xml:space="preserve">тысяч посещений
</t>
  </si>
  <si>
    <t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</t>
  </si>
  <si>
    <t xml:space="preserve">Количество койко-дней
</t>
  </si>
  <si>
    <t xml:space="preserve">Осуществление переданных полномочий Российской Федерации в сфере охраны здоровья
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</si>
  <si>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</si>
  <si>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</t>
  </si>
  <si>
    <t xml:space="preserve">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</si>
  <si>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 xml:space="preserve"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</si>
  <si>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</si>
  <si>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 xml:space="preserve"> Объем оказания медицинской помощи в стационарных условиях за счет средств ОМС
</t>
  </si>
  <si>
    <t xml:space="preserve"> Объем оказания медицинской помощи в условиях дневного стационара за счет средств ОМС</t>
  </si>
  <si>
    <t>9.3.</t>
  </si>
  <si>
    <t>9.3.1.</t>
  </si>
  <si>
    <t>Естественный прирост населения</t>
  </si>
  <si>
    <t>Смертность населения в трудоспособном возрасте</t>
  </si>
  <si>
    <t>Смертность от болезней системы кровообращения</t>
  </si>
  <si>
    <t>Смертность от новообразований (в том числе злокачественных)</t>
  </si>
  <si>
    <t>Среднемесячная начисленная заработная плата по виду экономической деятельности "Деятельность в области здравоохранения и социальных услуг"</t>
  </si>
  <si>
    <t xml:space="preserve"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</si>
  <si>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>Приобретение оборудования областными учреждениями здравоохранения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</si>
  <si>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</si>
  <si>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 xml:space="preserve">Разработка (корректировка) проектно-сметной документации на капитальный ремонт областных учреждений здравоохранения
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</si>
  <si>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</si>
  <si>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 xml:space="preserve">Приобретение автотранспорта областным учреждениям здравоохранения
</t>
  </si>
  <si>
    <t xml:space="preserve">Количество приобретенного автотранспорта
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</si>
  <si>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</si>
  <si>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</si>
  <si>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 xml:space="preserve">Региональный проект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</si>
  <si>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>2.4.2.</t>
  </si>
  <si>
    <t xml:space="preserve">Смертность женщин в возрасте 16 - 54 лет
</t>
  </si>
  <si>
    <t xml:space="preserve">на 100 тысяч человек
</t>
  </si>
  <si>
    <t xml:space="preserve">Приобретение и установка новых фельдшерских, фельдшерско-акушерских пунктов, врачебных амбулаторий
</t>
  </si>
  <si>
    <t xml:space="preserve">Реализация мероприятий по предупреждению и борьбе с социально значимыми инфекционными заболеваниями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
</t>
  </si>
  <si>
    <t xml:space="preserve">Основное мероприятие "Предупреждение и борьба с социально значимыми инфекционными заболеваниями"
</t>
  </si>
  <si>
    <t xml:space="preserve">Реализация мероприятий по предупреждению и борьбе с социально значимыми инфекционными заболеваниями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
</t>
  </si>
  <si>
    <t>Реализация мероприятий по предупреждению и борьбе с социально значимыми инфекционными заболеваниями (Закупка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туберкулезом)</t>
  </si>
  <si>
    <t xml:space="preserve">Развитие паллиативной медицинской помощи (Обеспечение медицинских организаций, оказывающих паллиативную медицинскую помощь, медицинскими изделиями, в том числе для использования на дому)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</si>
  <si>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</si>
  <si>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 xml:space="preserve">Развитие паллиативной медицинской помощи Развитие паллиативной медицинской помощи (Обеспечение лекарственными препаратами, в том числе для обезболивания)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</si>
  <si>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</si>
  <si>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 xml:space="preserve">Региональный проект "Обеспечение медицинских организаций системы здравоохранения Ивановской области квалифицированными кадрами"
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</si>
  <si>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</si>
  <si>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
</t>
  </si>
  <si>
    <t xml:space="preserve">Основное мероприятие "Социальная поддержка отдельных категорий медицинских работников"
</t>
  </si>
  <si>
    <t>9.4.</t>
  </si>
  <si>
    <t>Единовременная выплата врачам, принятым на работу в государственные учреждения здравоохранения Ивановской области</t>
  </si>
  <si>
    <t>9.4.1.</t>
  </si>
  <si>
    <t xml:space="preserve">Число медицинских работников, которым предоставляется выплата
</t>
  </si>
  <si>
    <t>9.4.2.</t>
  </si>
  <si>
    <t xml:space="preserve">Единовременная социальная выплата врачам на оплату первоначального взноса (части первоначального взноса) по ипотечным жилищным кредитам
</t>
  </si>
  <si>
    <t xml:space="preserve">Региональный проект "Развитие экспорта медицинских услуг"
</t>
  </si>
  <si>
    <t xml:space="preserve">Развитие экспорта медицинских услуг
</t>
  </si>
  <si>
    <t xml:space="preserve">Количество пролеченных иностранных граждан
</t>
  </si>
  <si>
    <t xml:space="preserve">тысяча человек
</t>
  </si>
  <si>
    <t>объектов</t>
  </si>
  <si>
    <t xml:space="preserve">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здоровья).
</t>
  </si>
  <si>
    <t xml:space="preserve">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
</t>
  </si>
  <si>
    <t xml:space="preserve">бюджет территориального фонда обязательного медицинского страхования Ивановской области
</t>
  </si>
  <si>
    <t>Соответствие порядку оказания медицинской помощи по профилю "Патологическая анатомия"</t>
  </si>
  <si>
    <t xml:space="preserve"> бюджеты государственных внебюджетных фондов</t>
  </si>
  <si>
    <t>бюджеты государственных внебюджетных фондов</t>
  </si>
  <si>
    <t>Объем ресурсного обеспечения, утвержденный Программой</t>
  </si>
  <si>
    <t xml:space="preserve">Создание единого цифрового контура в здравоохранении на основе единой государственной информационной системы здравоохранения (ЕГИСЗ)
</t>
  </si>
  <si>
    <t xml:space="preserve">Строительство учреждений здравоохранения
</t>
  </si>
  <si>
    <t xml:space="preserve"> Департамент строительства и архитектуры Ивановской области
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</si>
  <si>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организации.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</si>
  <si>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</si>
  <si>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 xml:space="preserve">Региональный проект "Борьба с сердечно-сосудистыми заболеваниями"
</t>
  </si>
  <si>
    <t xml:space="preserve">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наблюдении.
</t>
  </si>
  <si>
    <t xml:space="preserve">Объем лекарственных препаратов в соответствии с перечнем, утверждаемым Министерством здравоохранения Российской Федерации, лиц, лекарственными препаратами для медицинского применения в соответствии с Федеральным законом от 17.07.1999 N 178-ФЗ "О государственной социальной помощи"
</t>
  </si>
  <si>
    <t xml:space="preserve">387122
</t>
  </si>
  <si>
    <t>упаковок</t>
  </si>
  <si>
    <t xml:space="preserve">Число пациентов. Педиатрия
</t>
  </si>
  <si>
    <t xml:space="preserve">Доля лиц, инфицированных вирусом иммунодефицита человека, состоящих под диспансерным наблюдением на конец отчетного года, охваченных обследованием на количественное определение РНК вируса иммунодефицита человека
</t>
  </si>
  <si>
    <t xml:space="preserve">Основное мероприятие "Совершенствование оказания скорой, в том числе скорой специализированной, медицинской помощи
</t>
  </si>
  <si>
    <t xml:space="preserve">Оказание скорой, в том числе скорой специализированной, медицинской помощи, не включенной в территориальную программу обязательного медицинского страхования
</t>
  </si>
  <si>
    <t xml:space="preserve">Число пациентов
</t>
  </si>
  <si>
    <t xml:space="preserve">Обеспечение закупки авиационных работ в целях оказания медицинской помощи
</t>
  </si>
  <si>
    <t>Региональный проект "Развитие системы оказания первичной медико-санитарной помощи"</t>
  </si>
  <si>
    <t xml:space="preserve">Число лиц (пациентов), дополнительно эвакуированных с использованием санитарной авиации (ежегодно, человек), не менее
</t>
  </si>
  <si>
    <t xml:space="preserve">Обеспечение медицинских организаций системы здравоохранения Ивановской области квалифицированными кадрами
</t>
  </si>
  <si>
    <t>3.6.2.</t>
  </si>
  <si>
    <t>1.7.2.</t>
  </si>
  <si>
    <t>1.7.3.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</si>
  <si>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</si>
  <si>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</si>
  <si>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 xml:space="preserve">Переоснащение медицинских организаций, оказывающих медицинскую помощь больным с онкологическими заболеваниями
</t>
  </si>
  <si>
    <t xml:space="preserve">Финансовое обеспечение расходов на организационные мероприятия, связанные с обеспечением лекарственными препаратами в амбулаторных условиях лиц, перенесших острое нарушение мозгового кровообращения, инфаркт миокарда и другие острые сердечно-сосудистые заболевания
</t>
  </si>
  <si>
    <t xml:space="preserve">процентов </t>
  </si>
  <si>
    <t xml:space="preserve">Финансовое обеспечение расходов на организационные мероприятия, связанные с обеспечением лекарственными препаратами, в том числе для обезболивания, лиц, нуждающихся в паллиативной медицинской помощи"
</t>
  </si>
  <si>
    <t xml:space="preserve">Обеспечение отдельных групп населения лекарственными препаратами, специализированными продуктами лечебного питания и медицинскими изделиями по рецептам врачей для лечения в амбулаторных условиях в учреждениях здравоохранения Ивановской области в соответствии с перечнем, установленным территориальной программой государственных гарантий бесплатного оказания гражданам медицинской помощи на территории Ивановской области
</t>
  </si>
  <si>
    <t xml:space="preserve">Численность детей с рождения до 18 лет, больных сахарным диабетом
</t>
  </si>
  <si>
    <t>Численность неработающих лиц, застрахованных в системе обязательного медицинского страхования (по состоянию на 1 апреля предшествующего года)</t>
  </si>
  <si>
    <t xml:space="preserve">Проектирование и создание сети радиосвязи службы скорой медицинской помощи Ивановской области
</t>
  </si>
  <si>
    <t xml:space="preserve">Благоустройство территории областных учреждений здравоохранения
</t>
  </si>
  <si>
    <t xml:space="preserve">Удельный вес медицинских организаций, в которых проведены работы по благоустройству территории, к общему количеству медицинских организаций
</t>
  </si>
  <si>
    <t xml:space="preserve">Финансовое обеспечение мероприятий по приобретению лекарственных препаратов для лечения пациентов с новой коронавирусной инфекцией (COVID-19), получающих медицинскую помощь в амбулаторных условиях, за счет средств резервного фонда Правительства Российской Федерации
</t>
  </si>
  <si>
    <t xml:space="preserve">Число пациентов в субъекте Российской Федерации, больных новой коронавирусной инфекцией (COVID-19), обеспеченных необходимыми лекарственными препаратами в амбулаторных условиях
</t>
  </si>
  <si>
    <t xml:space="preserve"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</t>
  </si>
  <si>
    <t xml:space="preserve">Оказание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
</t>
  </si>
  <si>
    <t xml:space="preserve">Количество выполненных вызовов
</t>
  </si>
  <si>
    <t>Доля лиц, обеспеченных лекарственными препаратами в амбулаторных условиях, в общем числе лиц, перенесших острое нарушение мозгового кровообращения, инфаркт миокарда и другие острые сердечно-сосудистые заболевания и находящихся под диспансерным наблюдением</t>
  </si>
  <si>
    <t xml:space="preserve">Пояснения причин отклонений
</t>
  </si>
  <si>
    <t xml:space="preserve">Условная единиц продукта переработки (в перерасчете на 1 литр цельной крови)
</t>
  </si>
  <si>
    <t xml:space="preserve">Количество рентгенэндоваскулярных вмешательств в лечебных целях, тыс. ед.
</t>
  </si>
  <si>
    <t xml:space="preserve">Доля рецептов, находящихся на отсроченном обеспечении
</t>
  </si>
  <si>
    <t xml:space="preserve">Смертность мужчин в возрасте 16 - 59 лет
</t>
  </si>
  <si>
    <t xml:space="preserve">Департамент здравоохранения Ивановской области, территориальный фонд обязательного медицинского страхования Ивановской области
</t>
  </si>
  <si>
    <t xml:space="preserve"> бюджеты государственных внебюджетных фондов внебюджетное финансирование</t>
  </si>
  <si>
    <t xml:space="preserve">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лекарственных препаратов и психотропных веществ
</t>
  </si>
  <si>
    <t xml:space="preserve">Разработанный проект по созданию сети радиосвязи службы скорой медицинской помощи
</t>
  </si>
  <si>
    <t>Исполнение судебных актов о взыскании задолженности по заключенным контрактам</t>
  </si>
  <si>
    <t xml:space="preserve">Приобретение и установка модульных конструкций фельдшерско-акушерских пунктов и врачебных амбулаторий для населенных пунктов
</t>
  </si>
  <si>
    <t xml:space="preserve">Содержание и обеспечение сохранности имущества инфекционного госпиталя до начала оказания на его базе медицинской помощи за счет средств обязательного медицинского страхования
</t>
  </si>
  <si>
    <t>Разработка проектной документации на строительство поликлиник и врачебных амбулаторий</t>
  </si>
  <si>
    <t>Число осмотров для проведения углубленных медицинских обследований спортсменов сборных команд Ивановской области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</si>
  <si>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 - Прауэра), а также после трансплантации органов и (или) тканей</t>
  </si>
  <si>
    <t xml:space="preserve">Оказание жителям Ивановской области высокотехнологичной медицинской помощи,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</si>
  <si>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</si>
  <si>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</si>
  <si>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</si>
  <si>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</si>
  <si>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</si>
  <si>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Онкология</t>
  </si>
  <si>
    <t xml:space="preserve">Оказание медицинской помощи в экстренной форме не застрахованным и не идентифицированным в системе обязательного медицинского страхования гражданам при заболеваниях и состояниях, входящих в базовую программу обязательного медицинского страхования
</t>
  </si>
  <si>
    <t>Число пациентов</t>
  </si>
  <si>
    <t xml:space="preserve">Развитие паллиативной медицинской помощи (Обеспечение медицинских организаций, подведомственных органам исполнительной власти Ивановской области, оказывающих паллиативную медицинскую помощь,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детям, предусмотренными положением об организации оказания паллиативной медицинской помощи, утвержденным в порядке, установленном частью 5 статьи 36 Федерального закона "Об основах охраны здоровья граждан в Российской Федерации")
</t>
  </si>
  <si>
    <t>Доля посещений, осуществляемых выездными патронажными бригадами для оказания паллиативной медицинской помощи, в общем количестве посещений по паллиативной медицинской помощи в амбулаторных условиях</t>
  </si>
  <si>
    <t>Доля аккредитованных специалистов</t>
  </si>
  <si>
    <t>кроме того, остаток средств 2020 года</t>
  </si>
  <si>
    <t>Обеспечение работников областных учреждений здравоохранения, в которых оказывается медицинская помощь, направленная на лечение больных новой коронавирусной инфекцией, средствами индивидуальной защиты</t>
  </si>
  <si>
    <t xml:space="preserve">Реализация региональной программы модернизации первичного звена здравоохранения (Капитальный ремонт объектов недвижимого имущества медицинских организаций)
</t>
  </si>
  <si>
    <t xml:space="preserve">Количество объектов недвижимого имущества медицинских организаций, на которых проведен капитальный ремонт
</t>
  </si>
  <si>
    <t>Реализация региональной программы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районов)"</t>
  </si>
  <si>
    <t>Количество автомобильного транспорта, приобретенного для оснащения и переоснащения медицинских организаций с целью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</t>
  </si>
  <si>
    <t xml:space="preserve">Количество медицинского оборудования, приобретенного для оснащения и переоснащения медицинских организаций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
</t>
  </si>
  <si>
    <t>Реализация региональной программы модернизации первичного звена здравоохранения (Оснащение и переоснащение медицинских организаций оборудованием)</t>
  </si>
  <si>
    <t>Реализация региональной программы модернизации первичного звена здравоохранения (Строительство (реконструкция) объектов капитального строительства медицинских организаций)</t>
  </si>
  <si>
    <t>Количество построенных (реконструированных) объектов капитального строительства медицинских организаций</t>
  </si>
  <si>
    <t>1.1.14.</t>
  </si>
  <si>
    <t>Приобретение мобильного комплекса для прохождения диспансеризации</t>
  </si>
  <si>
    <t>Количество приобретенных мобильных комплексов для прохождения диспансеризации</t>
  </si>
  <si>
    <t>Объем просроченной кредиторской задолженности у учреждения (за исключением кредиторской задолженности, образовавшейся за счет средств обязательного медицинского страхования)</t>
  </si>
  <si>
    <t>тыс руб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</si>
  <si>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онкологическими заболеваниями"</t>
  </si>
  <si>
    <t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онкологическими заболеваниями"</t>
  </si>
  <si>
    <t xml:space="preserve">Больничная летальность от инфаркта миокарда, %
</t>
  </si>
  <si>
    <t>Больничная летальность от острого нарушения мозгового кровообращения, %
Больничная летальность от острого нарушения мозгового кровообращения, %</t>
  </si>
  <si>
    <t>Смертность населения от ишемической болезни сердца, на 100 тыс. населения</t>
  </si>
  <si>
    <t>Смертность населения от цереброваскулярных болезней, на 100 тыс. населения</t>
  </si>
  <si>
    <t xml:space="preserve">Доля лиц с болезнями системы кровообращения, состоящих под диспансерным наблюдением, получивших в текущем году медицинские услуги в рамках диспансерного наблюдения от всех пациентов с болезнями системы кровообращения, состоящих под диспансерным наблюдением
</t>
  </si>
  <si>
    <t>Доля лиц, которые перенесли острое нарушение мозгового кровообращения, инфаркт миокарда, а также которым были выполнены аортокоронарное шунтирование, ангиопластика коронарных артерий со стентированием и катетерная абляция по поводу сердечно-сосудистых заболеваний, бесплатно получавших в отчетном году необходимые лекарственные препараты в амбулаторных условиях</t>
  </si>
  <si>
    <t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сердечно-сосудистыми заболеваниями"</t>
  </si>
  <si>
    <t>Доля граждан из числа прошедших профилактический медицинский осмотр и (или) диспансеризацию, получивших возможность доступа к данным о прохождении профилактического медицинского осмотра и (или) диспансеризации в Личном кабинете пациента "Мое здоровье" на Едином портале государственных услуг и функций в отчетном году</t>
  </si>
  <si>
    <t xml:space="preserve">Количество посещений при выездах мобильных медицинских бригад, оснащенных мобильными медицинскими комплексами, на 1 мобильную медицинскую бригаду
</t>
  </si>
  <si>
    <t>Доля лиц, госпитализированных по экстренным показаниям в течение первых суток, от общего числа больных, к которым совершались вылеты</t>
  </si>
  <si>
    <t>Доля поликлиник и поликлинических подразделений, участвующих в создании и тиражировании "Новой модели организации оказания медицинской помощи", от общего количества таких организаций</t>
  </si>
  <si>
    <t>Число выполненных посещений гражданами поликлиник и поликлинических подразделений, участвующих в создании и тиражировании "Новой модели организации оказания медицинской помощи"</t>
  </si>
  <si>
    <t>Число посещений сельскими жителями ФП, ФАПов и ВА в расчете на 1 сельского жителя</t>
  </si>
  <si>
    <t>Количество объектов здравоохранения, для которых обеспечены содержание и сохранность имущества до начала оказания на их базе медицинской помощи</t>
  </si>
  <si>
    <t>ед</t>
  </si>
  <si>
    <t>Количество разработанной проектной документации на строительство поликлиник</t>
  </si>
  <si>
    <t xml:space="preserve">Оказание паллиативной медицинской помощи в амбулаторных условиях </t>
  </si>
  <si>
    <t>Финансовое обеспечение паллиативной медицинской помощи, оказываемой в стационарных условиях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</si>
  <si>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</si>
  <si>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 xml:space="preserve">Количество оплаченных случаев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инфекцией, по результатам контроля объемов, сроков, качества и условий предоставления медицинской помощи
</t>
  </si>
  <si>
    <t>&lt;=35920</t>
  </si>
  <si>
    <t>1.1.15.</t>
  </si>
  <si>
    <t>1.1.16.</t>
  </si>
  <si>
    <t>Реализация региональной программы модернизации первичного звена здравоохранения (Приобретение и монтаж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здравпунктов)</t>
  </si>
  <si>
    <t>Погашение кредиторской задолженности по контрактам, заключенным областными учреждениями здравоохранения в целях капитального ремонта, разводки медицинских газов и разработки (корректировки) проектно-сметной документации на капитальный ремонт</t>
  </si>
  <si>
    <t>Модернизация лабораторий медицинских организаций Ивановской области, осуществляющих диагностику инфекционных болезней</t>
  </si>
  <si>
    <t xml:space="preserve">Количество приобретенных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 медицинских организаций, получивших лицензию на осуществление медицинской деятельности
</t>
  </si>
  <si>
    <t>Количество лабораторий не ниже 2 уровня, оснащенных в соответствии со стандартом оснащения микробиологической лаборатории, предусмотренным утвержденными Министерством здравоохранения Российской Федерации правилами проведения лабораторных исследований</t>
  </si>
  <si>
    <t xml:space="preserve">Доля населенных пунктов с числом жителей до 2000 человек, населению которых доступна первичная медико-санитарная помощь по месту их проживания
</t>
  </si>
  <si>
    <t xml:space="preserve">Доля граждан, ежегодно проходящих профилактический медицинский осмотр и (или) диспансеризацию, от общего числа населения
</t>
  </si>
  <si>
    <t>9.5.</t>
  </si>
  <si>
    <t>9.5.1.</t>
  </si>
  <si>
    <t>Выплаты стимулирующего характера медицинским работникам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</si>
  <si>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цели, за счет средств резервного фонда Правительства Российской Федерации</t>
  </si>
  <si>
    <t xml:space="preserve">Доля медицинских организаций, осуществляющих выплаты медицинским и иным работникам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
</t>
  </si>
  <si>
    <t>Отчет о ходе реализации государственной программы Ивановской области "Развитие здравоохранения Ивановской области" за 2021 год</t>
  </si>
  <si>
    <t>1.1.17.</t>
  </si>
  <si>
    <t>Финансовое обеспечение мероприятий и компенсация затрат, связанных с приобретением концентраторов кислорода производительностью более 1000 литров в минуту каждый (при наличии основной и резервной линий концентратора производительностью не менее 500 литров в минуту каждая) с учетом стоимости доставки и пусконаладочных работ, за счет средств резервного фонда Правительства Российской Федерации</t>
  </si>
  <si>
    <t>Количество медицинских организаций, оказывающих медицинскую помощь больным новой коронавирусной инфекцией (COVID-19), обеспеченных концентраторами кислорода, за счет средств резервного фонда Правительства Российской Федерации</t>
  </si>
  <si>
    <t>Завершение развертывания на территории Ивановской области быстровозводимого инфекционного госпиталя с коечным фондом в количестве 360 коек для оказания медицинской помощи больным новой коронавирусной инфекцией</t>
  </si>
  <si>
    <t>Количество развернутых инфекционных госпиталей</t>
  </si>
  <si>
    <t>Число спортсменов, которым проведены углубленные медицинские обследования</t>
  </si>
  <si>
    <t>Человек</t>
  </si>
  <si>
    <t>5800</t>
  </si>
  <si>
    <t>Темпы роста первичной заболеваемости ожирением</t>
  </si>
  <si>
    <t>Случаев госпитализации</t>
  </si>
  <si>
    <t>Процент</t>
  </si>
  <si>
    <t>5.2.3.</t>
  </si>
  <si>
    <t>5.2.4.</t>
  </si>
  <si>
    <t>5.2.5.</t>
  </si>
  <si>
    <t>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</si>
  <si>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Количество оплаченных (частично оплаченных) в 2021 году случаевоказания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</t>
  </si>
  <si>
    <t>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</t>
  </si>
  <si>
    <t>Количество оплаченных в 2021 году случаев оказания в условиях круглосуточного стационара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</t>
  </si>
  <si>
    <t>Количество оплаченных в 2021 году случаев проведения углубленной диспансеризации застрахованных лиц</t>
  </si>
  <si>
    <t>Дополнительное финансовое обеспечение оказания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 в рамках реализации территориальной программы обязательного медицинского страхования</t>
  </si>
  <si>
    <t>&gt;=5504</t>
  </si>
  <si>
    <t>9.5.2.</t>
  </si>
  <si>
    <t>9.5.3.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</si>
  <si>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</t>
  </si>
  <si>
    <t>Осуществление выплат стимулирующего характера за особые услоия труд и дополнительнуюнагрузку медицинским работникам государственных учреждений здравоохранения Ивановской области, не оказывающих медицинскую помощь по диагностике и лечению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</t>
  </si>
  <si>
    <t>Доля медицинских организаций, осуществляющих выплаты медицинским и иным работникам стимулирующего характера за выполнение особо важных работ, особые условия труда и  дополнительную нагрузку, в том числе на компенсацию ранее произведенных расходов на указанные цели</t>
  </si>
  <si>
    <t>Доля медицинских организаций, оказывающих специализированную многопрофильную медицинскую помощь, в которых осуществлялись выплаты медицинским работникам, не участвующим в оказании медицинской помощи гражданам, у которых выявлена новая коронавирусная инфекция (COVID-19), к общему количеству специализированных многопрофильных медицинских организаций, не оказывающих медицинскую помощь при новой коронавирусной инфекции (COVID-19)</t>
  </si>
  <si>
    <t>9.4.3.</t>
  </si>
  <si>
    <t>Единовременная выплата фельдшерам выездных бригад скорой медицинской помощи, а также фельдшерам (медицинским сестрам) по приему вызовов скорой медицинской помощи и передаче их выездной бригаде скорой медицинской помощи, принятым на работу в государственные учреждения здравоохранения Ивановской области</t>
  </si>
  <si>
    <t>Показатель рассчитывается Росстатом (август месяц, следующий за отчетным периодом). Ввиду увеличения эпидситуации, в связи с коронавирусной инфекцией, увеличилась смертность различных возрастных групп</t>
  </si>
  <si>
    <t>Показатель выполнен не полностью, т.к., дополнительно требуется оплата по контраку для Шуйской ЦРБ (3.151.087,50 руб.), для Южской ЦРБ  (1.379.796,45 руб.), Приволжская ЦРБ (71.463,84 руб.) ПСД у Гаврилово-Посадской ЦРБ находится в экспертизе, оплата перенесена на2022 год, 1ГКБ поздное заключение дополнительного соглашения (25.10.2021)</t>
  </si>
  <si>
    <t>В целях обеспечения передачи структурированных электронных медицинских документов из региональной медицинской информационной системы Ивановской области осуществлено подключение к рабочему контуру ВИМИС «Онкология», «Сердечно-сосудистые заболевания», «Акушерство и Неонатология». Проводится проверка информационного взаимодействия.
Внедрение централизованной подсистемы государственной информационной системы в сфере здравоохранения ВИМИС «Профилактика» будет осуществляется в 2022 г.</t>
  </si>
  <si>
    <t>Предельная цена на иммунобиологические лекарственные препараты в 2021 году регулируется на государственном уровне, в этой связи образовалась экономия при проведении аукционных торгов, что позволило осуществить закупку дополнительного количества вакцин</t>
  </si>
  <si>
    <t>Увеличение количества лиц, получивших право на льготное лекарственное обеспечение (получившиз группу инвалидности) и вошедших в Федеральный регистр на право получения государственной социальной помощи</t>
  </si>
  <si>
    <t>Рост смертности за счет внешних причин и от коронавирусной инфекции</t>
  </si>
  <si>
    <t>Увеличение числа вскрытий связано с необходимостью проведения исследований с целью уточнения причины смерти</t>
  </si>
  <si>
    <t>увеличение количества пациентов, которым оказана медецинская помощь по профилю психиатрия</t>
  </si>
  <si>
    <t>Поставка крови и ее компонентов осуществлялась в строгом соответствии с подаными заявками, отражающими потребность учреждений здравоохранения</t>
  </si>
  <si>
    <t>Увеличение показателя обусловлено увеличением числа иностранных граждан, обратившихся за медицинской помощью</t>
  </si>
  <si>
    <t>Уменьшение количества поступающих в учреждение детей в 2021 году. Увеличение количества выбывающих детей (опека, усыновление).</t>
  </si>
  <si>
    <t>В связи с высокой смертностью в т.ч. от насильственных причин, ростом требований по доказательности, обоснованности, полноте и иллюстративности и новым технологиям экспертиз, высоким уровенем алкоголизации населения и наркомании</t>
  </si>
  <si>
    <t>Увеличение показателя обусловлено увеличением группы диспансерного учета и интенсивного набора на  антиретровирусную терапию</t>
  </si>
  <si>
    <t>Требуется дооснащение судебно-химического отделения в соответсвии с требованиями приказа Минздравсоцразвития РФ от 12.05.10 № 346н</t>
  </si>
  <si>
    <t>фактическое количество больных, обратившихся за прцедурой диализа</t>
  </si>
  <si>
    <t>в течении 2021 г. выявлены новые пациенты в возрасте до 18 лет с заболеванием сахарного диабета</t>
  </si>
  <si>
    <t>увеличение количества детей с заболеванием фенилкетонурия и галоктоземия</t>
  </si>
  <si>
    <t>уточненная численность региональных льготополучателей, в связи с формированием регионального сегмента Федерального регистра граждан, имеющих право на получение социальных услуг</t>
  </si>
  <si>
    <t>Обеспечение лекартсвенными препаратами осуществлялось исходя из фактического количества человек, обратившихся за получением компенсации и предоставивших подтверждающие документы</t>
  </si>
  <si>
    <t xml:space="preserve">в связи с перераспределением бюджетных средств, изменены целевые показатели, в т.ч плановый показатель по профилю "офтальмология" -642 </t>
  </si>
  <si>
    <t xml:space="preserve">  В соответствии  с  Государственной стратегией противодействия распространению ВИЧ-инфекции в  Российской Федерации на период до 2030 года  (утверждена распоряжением Правительства РФ от 21.12.2020г. № 3468-р)  целевой индикатор  охвата медицинским освидетельствованием на ВИЧ-инфекцию населения  РФ для  всех регионов  в 2021 году  составлял  30%,  потому  в  Ивановской области    во  всех  медицинских организациях     была  усилена работа по привлечению населения к  добровольному тестированию на ВИЧ. Таким  образом  по итогам 2021г.  в   регионе  протестировано 30,3 % населения   (методом  ИФА  26,4 % ,      в сумме   с экспресс-тестами-30,3%).</t>
  </si>
  <si>
    <t xml:space="preserve">Причина незаключенных контрактов заключается в неисполнении подрядными организациями обязательств по разработке ПСД в срок по контрактам с последующей претензионной работой с данными организациями, в том числе внесением в реестр недобросовестных поставщиков (подрядчиков); вынужденная необходимость корректировки ПСД по факту несостоявшихся конкурентных процедур на капитальный ремонт в связи с отсутствием заявок на участие в конкурентных процедурах представителями отрасли, по причине роста цен на строительные материалы. </t>
  </si>
  <si>
    <t>Закупки на 18 единиц путем проведения конкурентных процедур не состоялись ввиду отсутствия поданных заявок от участников, а также дилеров Ивановской области и соседних регионов, которые объясняют данную ситуацию отсутствием товара у производителей.</t>
  </si>
  <si>
    <t>Закупки на 8 единиц путем проведения конкурентных процедур не состоялись ввиду предписаний Ивановского УФАС России.</t>
  </si>
  <si>
    <t>В ходе общественных обсуждений граждане с. Сосновец и с. Новое высказались за сохранение существующих объектов. Принято решение не менять существующие ФАПы на новые.</t>
  </si>
  <si>
    <t>Показатель не достигнут. Завершение работ по капитальному ремонту Шуйская ЦРБ в 2022 году , после оплаты контракта</t>
  </si>
  <si>
    <t xml:space="preserve"> В связи с переводом пациентов, проходящих лечение во 4 курсу лечения химиотерапии, из амбулаторно-поликлинической мед. помощи переведены в дневной стационар за счет этого сократилось число пациентов, получающих мед помощь в амбулаторных условиях и увеличилось - по дневному стационару</t>
  </si>
  <si>
    <t xml:space="preserve">Экономия, сложившаяся по результатам выполнения работ </t>
  </si>
  <si>
    <t xml:space="preserve">Невыполнение объемов оказания паллиативной мед. Помощи ОБУЗ "Областная детская клиническая больница" и ОБУЗ "Кинешемсая ЦРБ" </t>
  </si>
  <si>
    <t>Оплата произведена в соответствии с фактически представленными документами, необходимыми для проведения оплаты.</t>
  </si>
  <si>
    <t>увеличение количества пациентов, которым оказана медицинская помощь</t>
  </si>
  <si>
    <t>увеличение количества пациентов, которым оказана высокотехнологичная медицинская помощь</t>
  </si>
  <si>
    <t>фактическое количествопациентов, заявившихся на оказание данного профиля высокотехнологиной медицинской помомщи</t>
  </si>
  <si>
    <t>фактическое количество незастрахованных граждан, получившие медицинскую помощь в экстренной форме</t>
  </si>
  <si>
    <t>объемы оказания медицинской помощи выполнены не в полном объеме, ввиду уменьшения плановой госпитализации в связи с коронавирусной инфекцией.</t>
  </si>
  <si>
    <t xml:space="preserve">показатель не выполнен,в виду уменьшения количества профилактических мероприятий, в связи с распространением корнавирусной инфекции  </t>
  </si>
  <si>
    <t>В виду  эпидситуации, в связи с коронавирусной инфекцией, увеличилась смертность различных возрастных групп</t>
  </si>
  <si>
    <t>Недостижение целевого значения обусловлено снижением рождаемости в 2021 году и увеличением смертности</t>
  </si>
  <si>
    <t>Показатель за 2020 год будет не ранее сентября 2022г.</t>
  </si>
  <si>
    <t xml:space="preserve">Неисполнение показателя "Количество выполненных вызовов"  обуславливается плохими метеоусловиями и заявленной численностью. </t>
  </si>
  <si>
    <t>В соответсвии с поздними сроками заключения контракта(проведение конкурсных поцедур по определению единственного исполнителя для обеспечения государственных нужд закупок авиационных работ в целях оказания мед. помощи) и отсутсвием вылетов из-за плохих метеоусловий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</si>
</sst>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b/>
      <sz val="7"/>
      <name val="Arial"/>
      <family val="2"/>
      <charset val="204"/>
    </font>
    <font>
      <b/>
      <sz val="5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7"/>
      <color rgb="FFFF0000"/>
      <name val="Arial"/>
      <family val="2"/>
      <charset val="204"/>
    </font>
    <font>
      <sz val="8"/>
      <name val="Arial Cyr"/>
    </font>
    <font>
      <sz val="8"/>
      <color rgb="FF000000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color rgb="FF7030A0"/>
      <name val="Arial"/>
      <family val="2"/>
      <charset val="204"/>
    </font>
    <font>
      <sz val="10"/>
      <color rgb="FF7030A0"/>
      <name val="Arial Cyr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332">
    <xf numFmtId="0" fontId="0" fillId="0" borderId="0"/>
    <xf numFmtId="165" fontId="15" fillId="0" borderId="0" applyFont="0" applyFill="0" applyBorder="0" applyAlignment="0" applyProtection="0"/>
    <xf numFmtId="0" fontId="16" fillId="0" borderId="0"/>
    <xf numFmtId="166" fontId="15" fillId="0" borderId="0" applyFont="0" applyFill="0" applyBorder="0" applyAlignment="0" applyProtection="0"/>
    <xf numFmtId="0" fontId="14" fillId="0" borderId="0"/>
    <xf numFmtId="0" fontId="22" fillId="0" borderId="10">
      <alignment wrapText="1"/>
    </xf>
    <xf numFmtId="43" fontId="14" fillId="0" borderId="0" applyFont="0" applyFill="0" applyBorder="0" applyAlignment="0" applyProtection="0"/>
    <xf numFmtId="0" fontId="13" fillId="0" borderId="0"/>
    <xf numFmtId="49" fontId="25" fillId="0" borderId="11">
      <alignment horizontal="center"/>
    </xf>
    <xf numFmtId="4" fontId="25" fillId="0" borderId="11">
      <alignment horizontal="right" shrinkToFit="1"/>
    </xf>
    <xf numFmtId="4" fontId="24" fillId="0" borderId="11">
      <alignment horizontal="right" shrinkToFit="1"/>
    </xf>
    <xf numFmtId="0" fontId="12" fillId="0" borderId="0"/>
    <xf numFmtId="4" fontId="25" fillId="0" borderId="11">
      <alignment horizontal="right" shrinkToFit="1"/>
    </xf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" fontId="30" fillId="0" borderId="11">
      <alignment horizontal="right" shrinkToFit="1"/>
    </xf>
  </cellStyleXfs>
  <cellXfs count="644">
    <xf numFmtId="0" fontId="0" fillId="0" borderId="0" xfId="0"/>
    <xf numFmtId="0" fontId="16" fillId="0" borderId="0" xfId="0" applyFont="1" applyFill="1" applyAlignment="1">
      <alignment wrapText="1"/>
    </xf>
    <xf numFmtId="0" fontId="16" fillId="0" borderId="0" xfId="0" applyFont="1"/>
    <xf numFmtId="0" fontId="16" fillId="0" borderId="1" xfId="0" applyFont="1" applyBorder="1"/>
    <xf numFmtId="0" fontId="16" fillId="0" borderId="0" xfId="0" applyFont="1" applyFill="1"/>
    <xf numFmtId="0" fontId="16" fillId="2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Font="1"/>
    <xf numFmtId="0" fontId="19" fillId="0" borderId="3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 wrapText="1"/>
    </xf>
    <xf numFmtId="0" fontId="16" fillId="0" borderId="0" xfId="0" applyFont="1" applyFill="1"/>
    <xf numFmtId="0" fontId="0" fillId="0" borderId="0" xfId="0"/>
    <xf numFmtId="0" fontId="16" fillId="0" borderId="0" xfId="0" applyFont="1" applyFill="1"/>
    <xf numFmtId="164" fontId="18" fillId="0" borderId="5" xfId="0" applyNumberFormat="1" applyFont="1" applyBorder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left" vertical="top" wrapText="1"/>
    </xf>
    <xf numFmtId="0" fontId="18" fillId="4" borderId="3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4" borderId="3" xfId="0" applyNumberFormat="1" applyFont="1" applyFill="1" applyBorder="1" applyAlignment="1">
      <alignment horizontal="left" vertical="top" wrapText="1" indent="2"/>
    </xf>
    <xf numFmtId="0" fontId="18" fillId="3" borderId="3" xfId="0" applyNumberFormat="1" applyFont="1" applyFill="1" applyBorder="1" applyAlignment="1">
      <alignment horizontal="left" vertical="top" wrapText="1" indent="2"/>
    </xf>
    <xf numFmtId="0" fontId="19" fillId="4" borderId="5" xfId="0" applyFont="1" applyFill="1" applyBorder="1" applyAlignment="1">
      <alignment horizontal="center" vertical="top" wrapText="1"/>
    </xf>
    <xf numFmtId="0" fontId="0" fillId="0" borderId="0" xfId="0"/>
    <xf numFmtId="0" fontId="20" fillId="0" borderId="6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4" fontId="18" fillId="0" borderId="3" xfId="0" applyNumberFormat="1" applyFont="1" applyFill="1" applyBorder="1" applyAlignment="1">
      <alignment horizontal="center" vertical="top" wrapText="1"/>
    </xf>
    <xf numFmtId="4" fontId="19" fillId="3" borderId="3" xfId="0" applyNumberFormat="1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4" fontId="16" fillId="0" borderId="0" xfId="0" applyNumberFormat="1" applyFont="1" applyFill="1"/>
    <xf numFmtId="0" fontId="15" fillId="0" borderId="0" xfId="0" applyFont="1" applyFill="1" applyAlignment="1">
      <alignment horizontal="center"/>
    </xf>
    <xf numFmtId="4" fontId="18" fillId="5" borderId="3" xfId="0" applyNumberFormat="1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vertical="top" wrapText="1"/>
    </xf>
    <xf numFmtId="0" fontId="18" fillId="0" borderId="3" xfId="0" applyNumberFormat="1" applyFont="1" applyFill="1" applyBorder="1" applyAlignment="1">
      <alignment horizontal="left" vertical="top" wrapText="1" indent="2"/>
    </xf>
    <xf numFmtId="4" fontId="19" fillId="5" borderId="3" xfId="0" applyNumberFormat="1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center" vertical="center"/>
    </xf>
    <xf numFmtId="0" fontId="0" fillId="5" borderId="5" xfId="0" applyFont="1" applyFill="1" applyBorder="1"/>
    <xf numFmtId="0" fontId="18" fillId="5" borderId="3" xfId="0" applyNumberFormat="1" applyFont="1" applyFill="1" applyBorder="1" applyAlignment="1">
      <alignment horizontal="left" vertical="top" wrapText="1" indent="2"/>
    </xf>
    <xf numFmtId="4" fontId="27" fillId="0" borderId="3" xfId="0" applyNumberFormat="1" applyFont="1" applyFill="1" applyBorder="1" applyAlignment="1">
      <alignment horizontal="center" vertical="center"/>
    </xf>
    <xf numFmtId="4" fontId="27" fillId="0" borderId="5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top" wrapText="1"/>
    </xf>
    <xf numFmtId="4" fontId="27" fillId="0" borderId="5" xfId="0" applyNumberFormat="1" applyFont="1" applyFill="1" applyBorder="1" applyAlignment="1">
      <alignment horizontal="center" vertical="top"/>
    </xf>
    <xf numFmtId="0" fontId="27" fillId="0" borderId="4" xfId="0" applyFont="1" applyBorder="1" applyAlignment="1">
      <alignment horizontal="center" vertical="top" wrapText="1"/>
    </xf>
    <xf numFmtId="167" fontId="19" fillId="5" borderId="5" xfId="0" applyNumberFormat="1" applyFont="1" applyFill="1" applyBorder="1" applyAlignment="1">
      <alignment horizontal="center" vertical="top" wrapText="1"/>
    </xf>
    <xf numFmtId="167" fontId="19" fillId="5" borderId="5" xfId="0" applyNumberFormat="1" applyFont="1" applyFill="1" applyBorder="1" applyAlignment="1">
      <alignment horizontal="center" vertical="top"/>
    </xf>
    <xf numFmtId="1" fontId="19" fillId="5" borderId="2" xfId="0" applyNumberFormat="1" applyFont="1" applyFill="1" applyBorder="1" applyAlignment="1">
      <alignment horizontal="center" vertical="top" wrapText="1"/>
    </xf>
    <xf numFmtId="1" fontId="19" fillId="5" borderId="3" xfId="0" applyNumberFormat="1" applyFont="1" applyFill="1" applyBorder="1" applyAlignment="1">
      <alignment horizontal="center" vertical="top" wrapText="1"/>
    </xf>
    <xf numFmtId="164" fontId="19" fillId="5" borderId="3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0" fontId="15" fillId="5" borderId="2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Fill="1"/>
    <xf numFmtId="4" fontId="19" fillId="4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top"/>
    </xf>
    <xf numFmtId="4" fontId="19" fillId="0" borderId="5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9" fillId="5" borderId="5" xfId="0" applyNumberFormat="1" applyFont="1" applyFill="1" applyBorder="1" applyAlignment="1">
      <alignment horizontal="center" vertical="center"/>
    </xf>
    <xf numFmtId="4" fontId="19" fillId="5" borderId="4" xfId="0" applyNumberFormat="1" applyFont="1" applyFill="1" applyBorder="1" applyAlignment="1">
      <alignment horizontal="center" vertical="center"/>
    </xf>
    <xf numFmtId="4" fontId="18" fillId="5" borderId="5" xfId="0" applyNumberFormat="1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vertical="center"/>
    </xf>
    <xf numFmtId="4" fontId="18" fillId="3" borderId="5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top"/>
    </xf>
    <xf numFmtId="0" fontId="0" fillId="6" borderId="0" xfId="0" applyFont="1" applyFill="1"/>
    <xf numFmtId="4" fontId="19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4" fontId="19" fillId="0" borderId="7" xfId="0" applyNumberFormat="1" applyFont="1" applyFill="1" applyBorder="1" applyAlignment="1">
      <alignment horizontal="center" vertical="top"/>
    </xf>
    <xf numFmtId="0" fontId="28" fillId="0" borderId="0" xfId="0" applyFont="1" applyFill="1"/>
    <xf numFmtId="0" fontId="29" fillId="0" borderId="0" xfId="0" applyFont="1"/>
    <xf numFmtId="0" fontId="28" fillId="2" borderId="0" xfId="0" applyFont="1" applyFill="1"/>
    <xf numFmtId="0" fontId="28" fillId="0" borderId="0" xfId="0" applyFont="1" applyFill="1" applyAlignment="1">
      <alignment vertical="top"/>
    </xf>
    <xf numFmtId="0" fontId="0" fillId="0" borderId="5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0" fillId="0" borderId="0" xfId="0"/>
    <xf numFmtId="0" fontId="16" fillId="0" borderId="0" xfId="0" applyFont="1" applyFill="1"/>
    <xf numFmtId="0" fontId="16" fillId="0" borderId="0" xfId="0" applyFont="1" applyFill="1" applyAlignment="1">
      <alignment horizontal="center" vertical="top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16" fontId="18" fillId="5" borderId="4" xfId="0" applyNumberFormat="1" applyFont="1" applyFill="1" applyBorder="1" applyAlignment="1">
      <alignment horizontal="center" vertical="top" wrapText="1"/>
    </xf>
    <xf numFmtId="0" fontId="18" fillId="5" borderId="5" xfId="0" applyNumberFormat="1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4" xfId="0" applyNumberFormat="1" applyFont="1" applyFill="1" applyBorder="1" applyAlignment="1">
      <alignment horizontal="left"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top" wrapText="1"/>
    </xf>
    <xf numFmtId="0" fontId="18" fillId="5" borderId="3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center" vertical="top" wrapText="1"/>
    </xf>
    <xf numFmtId="0" fontId="18" fillId="5" borderId="4" xfId="0" applyNumberFormat="1" applyFont="1" applyFill="1" applyBorder="1" applyAlignment="1">
      <alignment horizontal="left" vertical="top" wrapText="1"/>
    </xf>
    <xf numFmtId="0" fontId="18" fillId="5" borderId="2" xfId="0" applyNumberFormat="1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5" borderId="5" xfId="0" applyFont="1" applyFill="1" applyBorder="1" applyAlignment="1">
      <alignment vertical="top" wrapText="1"/>
    </xf>
    <xf numFmtId="0" fontId="18" fillId="5" borderId="4" xfId="0" applyFont="1" applyFill="1" applyBorder="1" applyAlignment="1">
      <alignment vertical="top" wrapText="1"/>
    </xf>
    <xf numFmtId="0" fontId="0" fillId="5" borderId="4" xfId="0" applyFont="1" applyFill="1" applyBorder="1" applyAlignment="1"/>
    <xf numFmtId="0" fontId="18" fillId="5" borderId="5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8" fillId="3" borderId="4" xfId="0" applyNumberFormat="1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0" fontId="18" fillId="0" borderId="5" xfId="0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vertical="top" wrapText="1"/>
    </xf>
    <xf numFmtId="0" fontId="0" fillId="0" borderId="4" xfId="0" applyFont="1" applyBorder="1" applyAlignment="1"/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2" xfId="0" applyNumberFormat="1" applyFont="1" applyFill="1" applyBorder="1" applyAlignment="1">
      <alignment horizontal="center" vertical="top" wrapText="1"/>
    </xf>
    <xf numFmtId="0" fontId="18" fillId="5" borderId="4" xfId="0" applyNumberFormat="1" applyFont="1" applyFill="1" applyBorder="1" applyAlignment="1">
      <alignment horizontal="center" vertical="top" wrapText="1"/>
    </xf>
    <xf numFmtId="0" fontId="18" fillId="3" borderId="2" xfId="0" applyNumberFormat="1" applyFont="1" applyFill="1" applyBorder="1" applyAlignment="1">
      <alignment horizontal="left" vertical="top" wrapText="1"/>
    </xf>
    <xf numFmtId="0" fontId="0" fillId="0" borderId="4" xfId="0" applyFont="1" applyBorder="1" applyAlignment="1">
      <alignment vertical="top" wrapText="1"/>
    </xf>
    <xf numFmtId="0" fontId="0" fillId="5" borderId="4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4" fontId="19" fillId="5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/>
    </xf>
    <xf numFmtId="0" fontId="0" fillId="0" borderId="4" xfId="0" applyFont="1" applyBorder="1" applyAlignment="1">
      <alignment wrapText="1"/>
    </xf>
    <xf numFmtId="4" fontId="19" fillId="5" borderId="5" xfId="0" applyNumberFormat="1" applyFont="1" applyFill="1" applyBorder="1" applyAlignment="1">
      <alignment horizontal="center" vertical="top"/>
    </xf>
    <xf numFmtId="4" fontId="19" fillId="5" borderId="4" xfId="0" applyNumberFormat="1" applyFont="1" applyFill="1" applyBorder="1" applyAlignment="1">
      <alignment horizontal="center" vertical="top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5" xfId="0" applyNumberFormat="1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left" vertical="top" wrapText="1"/>
    </xf>
    <xf numFmtId="16" fontId="18" fillId="3" borderId="4" xfId="0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/>
    </xf>
    <xf numFmtId="4" fontId="18" fillId="0" borderId="4" xfId="0" applyNumberFormat="1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0" fontId="19" fillId="5" borderId="3" xfId="0" applyFont="1" applyFill="1" applyBorder="1" applyAlignment="1">
      <alignment horizontal="left" vertical="top" wrapText="1"/>
    </xf>
    <xf numFmtId="2" fontId="20" fillId="0" borderId="4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 wrapText="1"/>
    </xf>
    <xf numFmtId="0" fontId="18" fillId="4" borderId="5" xfId="0" applyNumberFormat="1" applyFont="1" applyFill="1" applyBorder="1" applyAlignment="1">
      <alignment horizontal="left" vertical="top" wrapText="1"/>
    </xf>
    <xf numFmtId="0" fontId="16" fillId="0" borderId="12" xfId="0" applyFont="1" applyBorder="1"/>
    <xf numFmtId="2" fontId="20" fillId="0" borderId="4" xfId="0" applyNumberFormat="1" applyFont="1" applyFill="1" applyBorder="1" applyAlignment="1">
      <alignment horizontal="left" vertical="center" wrapText="1"/>
    </xf>
    <xf numFmtId="0" fontId="0" fillId="5" borderId="4" xfId="0" applyFont="1" applyFill="1" applyBorder="1"/>
    <xf numFmtId="0" fontId="0" fillId="0" borderId="4" xfId="0" applyBorder="1" applyAlignment="1">
      <alignment horizontal="left"/>
    </xf>
    <xf numFmtId="4" fontId="18" fillId="3" borderId="2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Border="1" applyAlignment="1"/>
    <xf numFmtId="0" fontId="0" fillId="0" borderId="4" xfId="0" applyFont="1" applyFill="1" applyBorder="1" applyAlignment="1">
      <alignment horizontal="left" vertical="top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/>
    </xf>
    <xf numFmtId="4" fontId="19" fillId="0" borderId="4" xfId="0" applyNumberFormat="1" applyFont="1" applyFill="1" applyBorder="1" applyAlignment="1">
      <alignment horizontal="center" vertical="top"/>
    </xf>
    <xf numFmtId="4" fontId="19" fillId="0" borderId="3" xfId="0" applyNumberFormat="1" applyFont="1" applyFill="1" applyBorder="1" applyAlignment="1">
      <alignment horizontal="center" vertical="top"/>
    </xf>
    <xf numFmtId="4" fontId="18" fillId="0" borderId="3" xfId="0" applyNumberFormat="1" applyFont="1" applyFill="1" applyBorder="1" applyAlignment="1">
      <alignment horizontal="center" vertical="top" wrapText="1"/>
    </xf>
    <xf numFmtId="4" fontId="19" fillId="3" borderId="3" xfId="0" applyNumberFormat="1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 wrapText="1"/>
    </xf>
    <xf numFmtId="4" fontId="19" fillId="5" borderId="3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center" vertical="center" wrapText="1"/>
    </xf>
    <xf numFmtId="4" fontId="18" fillId="5" borderId="4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vertical="top" wrapText="1"/>
    </xf>
    <xf numFmtId="4" fontId="19" fillId="5" borderId="5" xfId="0" applyNumberFormat="1" applyFont="1" applyFill="1" applyBorder="1" applyAlignment="1">
      <alignment horizontal="center" vertical="center"/>
    </xf>
    <xf numFmtId="4" fontId="19" fillId="5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vertical="top" wrapText="1"/>
    </xf>
    <xf numFmtId="4" fontId="19" fillId="0" borderId="3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vertical="top" wrapText="1"/>
    </xf>
    <xf numFmtId="0" fontId="18" fillId="5" borderId="4" xfId="0" applyNumberFormat="1" applyFont="1" applyFill="1" applyBorder="1" applyAlignment="1">
      <alignment horizontal="left" vertical="top" wrapText="1"/>
    </xf>
    <xf numFmtId="0" fontId="0" fillId="5" borderId="4" xfId="0" applyFont="1" applyFill="1" applyBorder="1" applyAlignment="1"/>
    <xf numFmtId="0" fontId="18" fillId="5" borderId="4" xfId="0" applyFont="1" applyFill="1" applyBorder="1" applyAlignment="1">
      <alignment vertical="top" wrapText="1"/>
    </xf>
    <xf numFmtId="0" fontId="18" fillId="0" borderId="2" xfId="0" applyNumberFormat="1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left"/>
    </xf>
    <xf numFmtId="0" fontId="19" fillId="5" borderId="5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center" vertical="top" wrapText="1"/>
    </xf>
    <xf numFmtId="4" fontId="19" fillId="5" borderId="4" xfId="0" applyNumberFormat="1" applyFont="1" applyFill="1" applyBorder="1" applyAlignment="1">
      <alignment horizontal="center" vertical="top"/>
    </xf>
    <xf numFmtId="4" fontId="19" fillId="0" borderId="3" xfId="0" applyNumberFormat="1" applyFont="1" applyFill="1" applyBorder="1" applyAlignment="1">
      <alignment horizontal="center" vertical="top"/>
    </xf>
    <xf numFmtId="164" fontId="19" fillId="5" borderId="5" xfId="0" applyNumberFormat="1" applyFont="1" applyFill="1" applyBorder="1" applyAlignment="1">
      <alignment horizontal="center" vertical="top" wrapText="1"/>
    </xf>
    <xf numFmtId="4" fontId="19" fillId="5" borderId="3" xfId="0" applyNumberFormat="1" applyFont="1" applyFill="1" applyBorder="1" applyAlignment="1">
      <alignment horizontal="center" vertical="top"/>
    </xf>
    <xf numFmtId="4" fontId="19" fillId="0" borderId="3" xfId="0" applyNumberFormat="1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top" wrapText="1"/>
    </xf>
    <xf numFmtId="4" fontId="19" fillId="5" borderId="5" xfId="0" applyNumberFormat="1" applyFont="1" applyFill="1" applyBorder="1" applyAlignment="1">
      <alignment horizontal="center" vertical="top"/>
    </xf>
    <xf numFmtId="4" fontId="19" fillId="0" borderId="5" xfId="0" applyNumberFormat="1" applyFont="1" applyFill="1" applyBorder="1" applyAlignment="1">
      <alignment horizontal="center"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19" fillId="5" borderId="5" xfId="0" applyNumberFormat="1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1" fontId="18" fillId="0" borderId="5" xfId="0" applyNumberFormat="1" applyFont="1" applyFill="1" applyBorder="1" applyAlignment="1">
      <alignment horizontal="center" vertical="top" wrapText="1"/>
    </xf>
    <xf numFmtId="1" fontId="18" fillId="0" borderId="2" xfId="0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5" borderId="5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5" borderId="3" xfId="0" applyNumberFormat="1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horizontal="center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0" fontId="18" fillId="5" borderId="5" xfId="0" applyNumberFormat="1" applyFont="1" applyFill="1" applyBorder="1" applyAlignment="1">
      <alignment horizontal="left" vertical="top" wrapText="1"/>
    </xf>
    <xf numFmtId="0" fontId="18" fillId="5" borderId="4" xfId="0" applyNumberFormat="1" applyFont="1" applyFill="1" applyBorder="1" applyAlignment="1">
      <alignment horizontal="left" vertical="top" wrapText="1"/>
    </xf>
    <xf numFmtId="0" fontId="18" fillId="5" borderId="2" xfId="0" applyNumberFormat="1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vertical="top" wrapText="1"/>
    </xf>
    <xf numFmtId="0" fontId="0" fillId="5" borderId="4" xfId="0" applyFont="1" applyFill="1" applyBorder="1" applyAlignment="1"/>
    <xf numFmtId="0" fontId="18" fillId="0" borderId="2" xfId="0" applyNumberFormat="1" applyFont="1" applyFill="1" applyBorder="1" applyAlignment="1">
      <alignment horizontal="left" vertical="top" wrapText="1"/>
    </xf>
    <xf numFmtId="4" fontId="19" fillId="0" borderId="5" xfId="0" applyNumberFormat="1" applyFont="1" applyFill="1" applyBorder="1" applyAlignment="1">
      <alignment horizontal="center" vertical="top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5" borderId="5" xfId="0" applyNumberFormat="1" applyFont="1" applyFill="1" applyBorder="1" applyAlignment="1">
      <alignment horizontal="center" vertical="top" wrapText="1"/>
    </xf>
    <xf numFmtId="4" fontId="19" fillId="5" borderId="5" xfId="0" applyNumberFormat="1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27" fillId="0" borderId="3" xfId="0" applyNumberFormat="1" applyFont="1" applyFill="1" applyBorder="1" applyAlignment="1">
      <alignment horizontal="left" vertical="top" wrapText="1"/>
    </xf>
    <xf numFmtId="0" fontId="15" fillId="5" borderId="5" xfId="0" applyFont="1" applyFill="1" applyBorder="1"/>
    <xf numFmtId="0" fontId="15" fillId="5" borderId="4" xfId="0" applyFont="1" applyFill="1" applyBorder="1"/>
    <xf numFmtId="0" fontId="15" fillId="5" borderId="2" xfId="0" applyFont="1" applyFill="1" applyBorder="1"/>
    <xf numFmtId="0" fontId="15" fillId="0" borderId="5" xfId="0" applyFont="1" applyFill="1" applyBorder="1" applyAlignment="1">
      <alignment horizontal="center"/>
    </xf>
    <xf numFmtId="0" fontId="0" fillId="0" borderId="0" xfId="0"/>
    <xf numFmtId="0" fontId="16" fillId="0" borderId="0" xfId="0" applyFont="1" applyFill="1"/>
    <xf numFmtId="0" fontId="18" fillId="0" borderId="2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4" fontId="18" fillId="5" borderId="4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4" fontId="19" fillId="0" borderId="5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center" vertical="top" wrapText="1"/>
    </xf>
    <xf numFmtId="0" fontId="18" fillId="0" borderId="7" xfId="0" applyNumberFormat="1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top" wrapText="1"/>
    </xf>
    <xf numFmtId="4" fontId="18" fillId="5" borderId="3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left" vertical="top" wrapText="1"/>
    </xf>
    <xf numFmtId="4" fontId="19" fillId="5" borderId="2" xfId="0" applyNumberFormat="1" applyFont="1" applyFill="1" applyBorder="1" applyAlignment="1">
      <alignment horizontal="center" vertical="top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4" xfId="0" applyNumberFormat="1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4" fontId="19" fillId="0" borderId="4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Border="1" applyAlignment="1">
      <alignment horizontal="left" vertical="top" wrapText="1"/>
    </xf>
    <xf numFmtId="4" fontId="19" fillId="5" borderId="5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 wrapText="1"/>
    </xf>
    <xf numFmtId="4" fontId="0" fillId="5" borderId="4" xfId="0" applyNumberFormat="1" applyFont="1" applyFill="1" applyBorder="1" applyAlignment="1">
      <alignment horizontal="left"/>
    </xf>
    <xf numFmtId="0" fontId="15" fillId="0" borderId="4" xfId="0" applyFont="1" applyFill="1" applyBorder="1"/>
    <xf numFmtId="0" fontId="15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4" fontId="27" fillId="0" borderId="5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vertical="top" wrapText="1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4" fontId="19" fillId="0" borderId="5" xfId="0" applyNumberFormat="1" applyFont="1" applyFill="1" applyBorder="1" applyAlignment="1">
      <alignment horizontal="center" vertical="top"/>
    </xf>
    <xf numFmtId="4" fontId="19" fillId="5" borderId="5" xfId="0" applyNumberFormat="1" applyFont="1" applyFill="1" applyBorder="1" applyAlignment="1">
      <alignment horizontal="center" vertical="top"/>
    </xf>
    <xf numFmtId="0" fontId="18" fillId="0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vertical="center"/>
    </xf>
    <xf numFmtId="4" fontId="19" fillId="0" borderId="2" xfId="0" applyNumberFormat="1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horizontal="left" vertical="center" wrapText="1"/>
    </xf>
    <xf numFmtId="4" fontId="19" fillId="5" borderId="5" xfId="0" applyNumberFormat="1" applyFont="1" applyFill="1" applyBorder="1" applyAlignment="1">
      <alignment horizontal="center" vertical="center"/>
    </xf>
    <xf numFmtId="4" fontId="27" fillId="0" borderId="5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4" xfId="0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/>
    </xf>
    <xf numFmtId="4" fontId="19" fillId="0" borderId="5" xfId="0" applyNumberFormat="1" applyFont="1" applyFill="1" applyBorder="1" applyAlignment="1">
      <alignment horizontal="center" vertical="center"/>
    </xf>
    <xf numFmtId="4" fontId="27" fillId="0" borderId="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top" wrapText="1"/>
    </xf>
    <xf numFmtId="4" fontId="19" fillId="0" borderId="2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top"/>
    </xf>
    <xf numFmtId="0" fontId="27" fillId="0" borderId="4" xfId="0" applyFont="1" applyFill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19" fillId="5" borderId="5" xfId="0" applyNumberFormat="1" applyFont="1" applyFill="1" applyBorder="1" applyAlignment="1">
      <alignment horizontal="center" vertical="center"/>
    </xf>
    <xf numFmtId="4" fontId="19" fillId="5" borderId="4" xfId="0" applyNumberFormat="1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top" wrapText="1"/>
    </xf>
    <xf numFmtId="0" fontId="0" fillId="0" borderId="4" xfId="0" applyFont="1" applyBorder="1" applyAlignment="1"/>
    <xf numFmtId="0" fontId="18" fillId="0" borderId="4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0" fillId="0" borderId="8" xfId="0" applyFont="1" applyBorder="1" applyAlignment="1"/>
    <xf numFmtId="0" fontId="18" fillId="0" borderId="8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4" fontId="18" fillId="3" borderId="5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center" vertical="center" wrapText="1"/>
    </xf>
    <xf numFmtId="4" fontId="18" fillId="5" borderId="4" xfId="0" applyNumberFormat="1" applyFont="1" applyFill="1" applyBorder="1" applyAlignment="1">
      <alignment horizontal="center" vertical="center" wrapText="1"/>
    </xf>
    <xf numFmtId="4" fontId="18" fillId="5" borderId="2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center" vertical="top"/>
    </xf>
    <xf numFmtId="4" fontId="19" fillId="0" borderId="4" xfId="0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/>
    </xf>
    <xf numFmtId="0" fontId="19" fillId="0" borderId="4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0" fillId="0" borderId="2" xfId="0" applyFont="1" applyBorder="1" applyAlignment="1"/>
    <xf numFmtId="0" fontId="27" fillId="0" borderId="5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16" fontId="18" fillId="5" borderId="5" xfId="0" applyNumberFormat="1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16" fontId="18" fillId="0" borderId="5" xfId="0" applyNumberFormat="1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18" fillId="5" borderId="5" xfId="0" applyNumberFormat="1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5" xfId="0" applyNumberFormat="1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4" fontId="27" fillId="0" borderId="5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5" xfId="0" applyNumberFormat="1" applyFont="1" applyFill="1" applyBorder="1" applyAlignment="1">
      <alignment horizontal="center" vertical="top"/>
    </xf>
    <xf numFmtId="4" fontId="27" fillId="0" borderId="4" xfId="0" applyNumberFormat="1" applyFont="1" applyFill="1" applyBorder="1" applyAlignment="1">
      <alignment horizontal="center" vertical="top"/>
    </xf>
    <xf numFmtId="4" fontId="27" fillId="0" borderId="2" xfId="0" applyNumberFormat="1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0" fillId="0" borderId="4" xfId="0" applyFont="1" applyFill="1" applyBorder="1" applyAlignment="1"/>
    <xf numFmtId="0" fontId="0" fillId="0" borderId="2" xfId="0" applyFont="1" applyFill="1" applyBorder="1" applyAlignment="1"/>
    <xf numFmtId="4" fontId="19" fillId="0" borderId="5" xfId="0" applyNumberFormat="1" applyFont="1" applyFill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19" fillId="3" borderId="5" xfId="0" applyNumberFormat="1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 vertical="top" wrapText="1"/>
    </xf>
    <xf numFmtId="0" fontId="19" fillId="5" borderId="4" xfId="0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4" xfId="0" applyFont="1" applyFill="1" applyBorder="1" applyAlignment="1">
      <alignment horizontal="left" vertical="top"/>
    </xf>
    <xf numFmtId="0" fontId="18" fillId="5" borderId="5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top" wrapText="1"/>
    </xf>
    <xf numFmtId="1" fontId="18" fillId="0" borderId="4" xfId="0" applyNumberFormat="1" applyFont="1" applyFill="1" applyBorder="1" applyAlignment="1">
      <alignment horizontal="center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vertical="top" wrapText="1"/>
    </xf>
    <xf numFmtId="0" fontId="18" fillId="5" borderId="5" xfId="0" applyFont="1" applyFill="1" applyBorder="1" applyAlignment="1">
      <alignment vertical="top" wrapText="1"/>
    </xf>
    <xf numFmtId="0" fontId="18" fillId="5" borderId="4" xfId="0" applyFont="1" applyFill="1" applyBorder="1" applyAlignment="1">
      <alignment vertical="top" wrapText="1"/>
    </xf>
    <xf numFmtId="0" fontId="18" fillId="5" borderId="2" xfId="0" applyFont="1" applyFill="1" applyBorder="1" applyAlignment="1">
      <alignment vertical="top" wrapText="1"/>
    </xf>
    <xf numFmtId="0" fontId="0" fillId="5" borderId="4" xfId="0" applyFont="1" applyFill="1" applyBorder="1" applyAlignment="1"/>
    <xf numFmtId="0" fontId="19" fillId="5" borderId="5" xfId="0" applyFont="1" applyFill="1" applyBorder="1" applyAlignment="1">
      <alignment vertical="top" wrapText="1"/>
    </xf>
    <xf numFmtId="0" fontId="19" fillId="5" borderId="4" xfId="0" applyFont="1" applyFill="1" applyBorder="1" applyAlignment="1">
      <alignment vertical="top" wrapText="1"/>
    </xf>
    <xf numFmtId="0" fontId="19" fillId="5" borderId="2" xfId="0" applyFont="1" applyFill="1" applyBorder="1" applyAlignment="1">
      <alignment vertical="top" wrapText="1"/>
    </xf>
    <xf numFmtId="0" fontId="18" fillId="5" borderId="5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 wrapText="1"/>
    </xf>
    <xf numFmtId="16" fontId="18" fillId="3" borderId="5" xfId="0" applyNumberFormat="1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0" fontId="0" fillId="5" borderId="2" xfId="0" applyFont="1" applyFill="1" applyBorder="1" applyAlignment="1"/>
    <xf numFmtId="0" fontId="18" fillId="5" borderId="4" xfId="0" applyNumberFormat="1" applyFont="1" applyFill="1" applyBorder="1" applyAlignment="1">
      <alignment horizontal="left" vertical="top" wrapText="1"/>
    </xf>
    <xf numFmtId="0" fontId="18" fillId="5" borderId="5" xfId="0" applyNumberFormat="1" applyFont="1" applyFill="1" applyBorder="1" applyAlignment="1">
      <alignment horizontal="center" vertical="top" wrapText="1"/>
    </xf>
    <xf numFmtId="0" fontId="18" fillId="5" borderId="4" xfId="0" applyNumberFormat="1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4" xfId="0" applyNumberFormat="1" applyFont="1" applyFill="1" applyBorder="1" applyAlignment="1">
      <alignment horizontal="left" vertical="top" wrapText="1"/>
    </xf>
    <xf numFmtId="0" fontId="18" fillId="3" borderId="4" xfId="0" applyNumberFormat="1" applyFont="1" applyFill="1" applyBorder="1" applyAlignment="1">
      <alignment horizontal="left" vertical="top" wrapText="1"/>
    </xf>
    <xf numFmtId="0" fontId="18" fillId="3" borderId="2" xfId="0" applyNumberFormat="1" applyFont="1" applyFill="1" applyBorder="1" applyAlignment="1">
      <alignment horizontal="left" vertical="top" wrapText="1"/>
    </xf>
    <xf numFmtId="0" fontId="18" fillId="5" borderId="2" xfId="0" applyNumberFormat="1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0" fillId="5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27" fillId="0" borderId="5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14" fontId="27" fillId="0" borderId="5" xfId="0" applyNumberFormat="1" applyFont="1" applyFill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14" fontId="19" fillId="0" borderId="5" xfId="0" applyNumberFormat="1" applyFont="1" applyFill="1" applyBorder="1" applyAlignment="1">
      <alignment vertical="top" wrapText="1"/>
    </xf>
    <xf numFmtId="0" fontId="17" fillId="0" borderId="0" xfId="0" applyFont="1" applyFill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4" fontId="19" fillId="5" borderId="5" xfId="0" applyNumberFormat="1" applyFont="1" applyFill="1" applyBorder="1" applyAlignment="1">
      <alignment horizontal="center" vertical="top" wrapText="1"/>
    </xf>
    <xf numFmtId="4" fontId="19" fillId="5" borderId="4" xfId="0" applyNumberFormat="1" applyFont="1" applyFill="1" applyBorder="1" applyAlignment="1">
      <alignment horizontal="center" vertical="top" wrapText="1"/>
    </xf>
    <xf numFmtId="4" fontId="19" fillId="5" borderId="2" xfId="0" applyNumberFormat="1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0" fillId="5" borderId="4" xfId="0" applyFont="1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18" fillId="3" borderId="5" xfId="0" applyNumberFormat="1" applyFont="1" applyFill="1" applyBorder="1" applyAlignment="1">
      <alignment horizontal="center" vertical="top" wrapText="1"/>
    </xf>
    <xf numFmtId="0" fontId="0" fillId="3" borderId="4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9" xfId="0" applyNumberFormat="1" applyFont="1" applyFill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16" fontId="18" fillId="4" borderId="9" xfId="0" applyNumberFormat="1" applyFont="1" applyFill="1" applyBorder="1" applyAlignment="1">
      <alignment horizontal="center" vertical="top" wrapText="1"/>
    </xf>
    <xf numFmtId="16" fontId="18" fillId="4" borderId="4" xfId="0" applyNumberFormat="1" applyFont="1" applyFill="1" applyBorder="1" applyAlignment="1">
      <alignment horizontal="center" vertical="top" wrapText="1"/>
    </xf>
    <xf numFmtId="0" fontId="0" fillId="4" borderId="4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18" fillId="3" borderId="4" xfId="0" applyNumberFormat="1" applyFont="1" applyFill="1" applyBorder="1" applyAlignment="1">
      <alignment horizontal="center" vertical="top" wrapText="1"/>
    </xf>
    <xf numFmtId="4" fontId="18" fillId="3" borderId="5" xfId="0" applyNumberFormat="1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top" wrapText="1"/>
    </xf>
    <xf numFmtId="16" fontId="18" fillId="5" borderId="4" xfId="0" applyNumberFormat="1" applyFont="1" applyFill="1" applyBorder="1" applyAlignment="1">
      <alignment horizontal="center" vertical="top" wrapText="1"/>
    </xf>
    <xf numFmtId="16" fontId="18" fillId="3" borderId="4" xfId="0" applyNumberFormat="1" applyFont="1" applyFill="1" applyBorder="1" applyAlignment="1">
      <alignment horizontal="center" vertical="top" wrapText="1"/>
    </xf>
    <xf numFmtId="16" fontId="18" fillId="0" borderId="4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4" fontId="19" fillId="5" borderId="5" xfId="0" applyNumberFormat="1" applyFont="1" applyFill="1" applyBorder="1" applyAlignment="1">
      <alignment horizontal="center" vertical="top"/>
    </xf>
    <xf numFmtId="4" fontId="19" fillId="5" borderId="4" xfId="0" applyNumberFormat="1" applyFont="1" applyFill="1" applyBorder="1" applyAlignment="1">
      <alignment horizontal="center" vertical="top"/>
    </xf>
    <xf numFmtId="4" fontId="19" fillId="5" borderId="2" xfId="0" applyNumberFormat="1" applyFont="1" applyFill="1" applyBorder="1" applyAlignment="1">
      <alignment horizontal="center" vertical="top"/>
    </xf>
    <xf numFmtId="164" fontId="18" fillId="0" borderId="5" xfId="0" applyNumberFormat="1" applyFont="1" applyFill="1" applyBorder="1" applyAlignment="1">
      <alignment horizontal="center" vertical="top" wrapText="1"/>
    </xf>
    <xf numFmtId="164" fontId="18" fillId="0" borderId="4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top"/>
    </xf>
    <xf numFmtId="4" fontId="18" fillId="0" borderId="5" xfId="0" applyNumberFormat="1" applyFont="1" applyFill="1" applyBorder="1" applyAlignment="1">
      <alignment horizontal="center" vertical="top" wrapText="1"/>
    </xf>
    <xf numFmtId="4" fontId="18" fillId="0" borderId="4" xfId="0" applyNumberFormat="1" applyFont="1" applyFill="1" applyBorder="1" applyAlignment="1">
      <alignment horizontal="center" vertical="top" wrapText="1"/>
    </xf>
    <xf numFmtId="4" fontId="18" fillId="0" borderId="2" xfId="0" applyNumberFormat="1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0" fontId="18" fillId="0" borderId="3" xfId="0" applyNumberFormat="1" applyFont="1" applyFill="1" applyBorder="1" applyAlignment="1">
      <alignment horizontal="center" vertical="top" wrapText="1"/>
    </xf>
    <xf numFmtId="4" fontId="19" fillId="0" borderId="9" xfId="0" applyNumberFormat="1" applyFont="1" applyFill="1" applyBorder="1" applyAlignment="1">
      <alignment horizontal="center" vertical="top" wrapText="1"/>
    </xf>
    <xf numFmtId="4" fontId="19" fillId="5" borderId="2" xfId="0" applyNumberFormat="1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left" vertical="center"/>
    </xf>
    <xf numFmtId="4" fontId="27" fillId="0" borderId="5" xfId="0" applyNumberFormat="1" applyFont="1" applyFill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center" vertical="top" wrapText="1"/>
    </xf>
    <xf numFmtId="4" fontId="27" fillId="0" borderId="2" xfId="0" applyNumberFormat="1" applyFont="1" applyFill="1" applyBorder="1" applyAlignment="1">
      <alignment horizontal="center" vertical="top" wrapText="1"/>
    </xf>
  </cellXfs>
  <cellStyles count="332">
    <cellStyle name="xl45" xfId="331"/>
    <cellStyle name="xl51" xfId="5"/>
    <cellStyle name="xl93" xfId="8"/>
    <cellStyle name="xl94" xfId="9"/>
    <cellStyle name="xl95" xfId="12"/>
    <cellStyle name="xl99" xfId="10"/>
    <cellStyle name="Денежный 2" xfId="1"/>
    <cellStyle name="Обычный" xfId="0" builtinId="0"/>
    <cellStyle name="Обычный 2" xfId="4"/>
    <cellStyle name="Обычный 2 10" xfId="209"/>
    <cellStyle name="Обычный 2 11" xfId="289"/>
    <cellStyle name="Обычный 2 2" xfId="2"/>
    <cellStyle name="Обычный 2 3" xfId="11"/>
    <cellStyle name="Обычный 2 3 2" xfId="18"/>
    <cellStyle name="Обычный 2 3 2 2" xfId="21"/>
    <cellStyle name="Обычный 2 3 2 2 2" xfId="41"/>
    <cellStyle name="Обычный 2 3 2 2 2 2" xfId="121"/>
    <cellStyle name="Обычный 2 3 2 2 2 2 2" xfId="201"/>
    <cellStyle name="Обычный 2 3 2 2 2 2 3" xfId="281"/>
    <cellStyle name="Обычный 2 3 2 2 2 3" xfId="81"/>
    <cellStyle name="Обычный 2 3 2 2 2 4" xfId="161"/>
    <cellStyle name="Обычный 2 3 2 2 2 5" xfId="241"/>
    <cellStyle name="Обычный 2 3 2 2 2 6" xfId="321"/>
    <cellStyle name="Обычный 2 3 2 2 3" xfId="101"/>
    <cellStyle name="Обычный 2 3 2 2 3 2" xfId="181"/>
    <cellStyle name="Обычный 2 3 2 2 3 3" xfId="261"/>
    <cellStyle name="Обычный 2 3 2 2 4" xfId="61"/>
    <cellStyle name="Обычный 2 3 2 2 5" xfId="141"/>
    <cellStyle name="Обычный 2 3 2 2 6" xfId="221"/>
    <cellStyle name="Обычный 2 3 2 2 7" xfId="301"/>
    <cellStyle name="Обычный 2 3 2 3" xfId="38"/>
    <cellStyle name="Обычный 2 3 2 3 2" xfId="118"/>
    <cellStyle name="Обычный 2 3 2 3 2 2" xfId="198"/>
    <cellStyle name="Обычный 2 3 2 3 2 3" xfId="278"/>
    <cellStyle name="Обычный 2 3 2 3 3" xfId="78"/>
    <cellStyle name="Обычный 2 3 2 3 4" xfId="158"/>
    <cellStyle name="Обычный 2 3 2 3 5" xfId="238"/>
    <cellStyle name="Обычный 2 3 2 3 6" xfId="318"/>
    <cellStyle name="Обычный 2 3 2 4" xfId="98"/>
    <cellStyle name="Обычный 2 3 2 4 2" xfId="178"/>
    <cellStyle name="Обычный 2 3 2 4 3" xfId="258"/>
    <cellStyle name="Обычный 2 3 2 5" xfId="58"/>
    <cellStyle name="Обычный 2 3 2 6" xfId="138"/>
    <cellStyle name="Обычный 2 3 2 7" xfId="218"/>
    <cellStyle name="Обычный 2 3 2 8" xfId="298"/>
    <cellStyle name="Обычный 2 3 3" xfId="20"/>
    <cellStyle name="Обычный 2 3 3 2" xfId="40"/>
    <cellStyle name="Обычный 2 3 3 2 2" xfId="120"/>
    <cellStyle name="Обычный 2 3 3 2 2 2" xfId="200"/>
    <cellStyle name="Обычный 2 3 3 2 2 3" xfId="280"/>
    <cellStyle name="Обычный 2 3 3 2 3" xfId="80"/>
    <cellStyle name="Обычный 2 3 3 2 4" xfId="160"/>
    <cellStyle name="Обычный 2 3 3 2 5" xfId="240"/>
    <cellStyle name="Обычный 2 3 3 2 6" xfId="320"/>
    <cellStyle name="Обычный 2 3 3 3" xfId="100"/>
    <cellStyle name="Обычный 2 3 3 3 2" xfId="180"/>
    <cellStyle name="Обычный 2 3 3 3 3" xfId="260"/>
    <cellStyle name="Обычный 2 3 3 4" xfId="60"/>
    <cellStyle name="Обычный 2 3 3 5" xfId="140"/>
    <cellStyle name="Обычный 2 3 3 6" xfId="220"/>
    <cellStyle name="Обычный 2 3 3 7" xfId="300"/>
    <cellStyle name="Обычный 2 3 4" xfId="32"/>
    <cellStyle name="Обычный 2 3 4 2" xfId="112"/>
    <cellStyle name="Обычный 2 3 4 2 2" xfId="192"/>
    <cellStyle name="Обычный 2 3 4 2 3" xfId="272"/>
    <cellStyle name="Обычный 2 3 4 3" xfId="72"/>
    <cellStyle name="Обычный 2 3 4 4" xfId="152"/>
    <cellStyle name="Обычный 2 3 4 5" xfId="232"/>
    <cellStyle name="Обычный 2 3 4 6" xfId="312"/>
    <cellStyle name="Обычный 2 3 5" xfId="92"/>
    <cellStyle name="Обычный 2 3 5 2" xfId="172"/>
    <cellStyle name="Обычный 2 3 5 3" xfId="252"/>
    <cellStyle name="Обычный 2 3 6" xfId="52"/>
    <cellStyle name="Обычный 2 3 7" xfId="132"/>
    <cellStyle name="Обычный 2 3 8" xfId="212"/>
    <cellStyle name="Обычный 2 3 9" xfId="292"/>
    <cellStyle name="Обычный 2 4" xfId="15"/>
    <cellStyle name="Обычный 2 4 2" xfId="22"/>
    <cellStyle name="Обычный 2 4 2 2" xfId="42"/>
    <cellStyle name="Обычный 2 4 2 2 2" xfId="122"/>
    <cellStyle name="Обычный 2 4 2 2 2 2" xfId="202"/>
    <cellStyle name="Обычный 2 4 2 2 2 3" xfId="282"/>
    <cellStyle name="Обычный 2 4 2 2 3" xfId="82"/>
    <cellStyle name="Обычный 2 4 2 2 4" xfId="162"/>
    <cellStyle name="Обычный 2 4 2 2 5" xfId="242"/>
    <cellStyle name="Обычный 2 4 2 2 6" xfId="322"/>
    <cellStyle name="Обычный 2 4 2 3" xfId="102"/>
    <cellStyle name="Обычный 2 4 2 3 2" xfId="182"/>
    <cellStyle name="Обычный 2 4 2 3 3" xfId="262"/>
    <cellStyle name="Обычный 2 4 2 4" xfId="62"/>
    <cellStyle name="Обычный 2 4 2 5" xfId="142"/>
    <cellStyle name="Обычный 2 4 2 6" xfId="222"/>
    <cellStyle name="Обычный 2 4 2 7" xfId="302"/>
    <cellStyle name="Обычный 2 4 3" xfId="35"/>
    <cellStyle name="Обычный 2 4 3 2" xfId="115"/>
    <cellStyle name="Обычный 2 4 3 2 2" xfId="195"/>
    <cellStyle name="Обычный 2 4 3 2 3" xfId="275"/>
    <cellStyle name="Обычный 2 4 3 3" xfId="75"/>
    <cellStyle name="Обычный 2 4 3 4" xfId="155"/>
    <cellStyle name="Обычный 2 4 3 5" xfId="235"/>
    <cellStyle name="Обычный 2 4 3 6" xfId="315"/>
    <cellStyle name="Обычный 2 4 4" xfId="95"/>
    <cellStyle name="Обычный 2 4 4 2" xfId="175"/>
    <cellStyle name="Обычный 2 4 4 3" xfId="255"/>
    <cellStyle name="Обычный 2 4 5" xfId="55"/>
    <cellStyle name="Обычный 2 4 6" xfId="135"/>
    <cellStyle name="Обычный 2 4 7" xfId="215"/>
    <cellStyle name="Обычный 2 4 8" xfId="295"/>
    <cellStyle name="Обычный 2 5" xfId="19"/>
    <cellStyle name="Обычный 2 5 2" xfId="39"/>
    <cellStyle name="Обычный 2 5 2 2" xfId="119"/>
    <cellStyle name="Обычный 2 5 2 2 2" xfId="199"/>
    <cellStyle name="Обычный 2 5 2 2 3" xfId="279"/>
    <cellStyle name="Обычный 2 5 2 3" xfId="79"/>
    <cellStyle name="Обычный 2 5 2 4" xfId="159"/>
    <cellStyle name="Обычный 2 5 2 5" xfId="239"/>
    <cellStyle name="Обычный 2 5 2 6" xfId="319"/>
    <cellStyle name="Обычный 2 5 3" xfId="99"/>
    <cellStyle name="Обычный 2 5 3 2" xfId="179"/>
    <cellStyle name="Обычный 2 5 3 3" xfId="259"/>
    <cellStyle name="Обычный 2 5 4" xfId="59"/>
    <cellStyle name="Обычный 2 5 5" xfId="139"/>
    <cellStyle name="Обычный 2 5 6" xfId="219"/>
    <cellStyle name="Обычный 2 5 7" xfId="299"/>
    <cellStyle name="Обычный 2 6" xfId="29"/>
    <cellStyle name="Обычный 2 6 2" xfId="109"/>
    <cellStyle name="Обычный 2 6 2 2" xfId="189"/>
    <cellStyle name="Обычный 2 6 2 3" xfId="269"/>
    <cellStyle name="Обычный 2 6 3" xfId="69"/>
    <cellStyle name="Обычный 2 6 4" xfId="149"/>
    <cellStyle name="Обычный 2 6 5" xfId="229"/>
    <cellStyle name="Обычный 2 6 6" xfId="309"/>
    <cellStyle name="Обычный 2 7" xfId="89"/>
    <cellStyle name="Обычный 2 7 2" xfId="169"/>
    <cellStyle name="Обычный 2 7 3" xfId="249"/>
    <cellStyle name="Обычный 2 8" xfId="49"/>
    <cellStyle name="Обычный 2 9" xfId="129"/>
    <cellStyle name="Обычный 3" xfId="7"/>
    <cellStyle name="Обычный 3 2" xfId="17"/>
    <cellStyle name="Обычный 3 2 2" xfId="24"/>
    <cellStyle name="Обычный 3 2 2 2" xfId="44"/>
    <cellStyle name="Обычный 3 2 2 2 2" xfId="124"/>
    <cellStyle name="Обычный 3 2 2 2 2 2" xfId="204"/>
    <cellStyle name="Обычный 3 2 2 2 2 3" xfId="284"/>
    <cellStyle name="Обычный 3 2 2 2 3" xfId="84"/>
    <cellStyle name="Обычный 3 2 2 2 4" xfId="164"/>
    <cellStyle name="Обычный 3 2 2 2 5" xfId="244"/>
    <cellStyle name="Обычный 3 2 2 2 6" xfId="324"/>
    <cellStyle name="Обычный 3 2 2 3" xfId="104"/>
    <cellStyle name="Обычный 3 2 2 3 2" xfId="184"/>
    <cellStyle name="Обычный 3 2 2 3 3" xfId="264"/>
    <cellStyle name="Обычный 3 2 2 4" xfId="64"/>
    <cellStyle name="Обычный 3 2 2 5" xfId="144"/>
    <cellStyle name="Обычный 3 2 2 6" xfId="224"/>
    <cellStyle name="Обычный 3 2 2 7" xfId="304"/>
    <cellStyle name="Обычный 3 2 3" xfId="37"/>
    <cellStyle name="Обычный 3 2 3 2" xfId="117"/>
    <cellStyle name="Обычный 3 2 3 2 2" xfId="197"/>
    <cellStyle name="Обычный 3 2 3 2 3" xfId="277"/>
    <cellStyle name="Обычный 3 2 3 3" xfId="77"/>
    <cellStyle name="Обычный 3 2 3 4" xfId="157"/>
    <cellStyle name="Обычный 3 2 3 5" xfId="237"/>
    <cellStyle name="Обычный 3 2 3 6" xfId="317"/>
    <cellStyle name="Обычный 3 2 4" xfId="97"/>
    <cellStyle name="Обычный 3 2 4 2" xfId="177"/>
    <cellStyle name="Обычный 3 2 4 3" xfId="257"/>
    <cellStyle name="Обычный 3 2 5" xfId="57"/>
    <cellStyle name="Обычный 3 2 6" xfId="137"/>
    <cellStyle name="Обычный 3 2 7" xfId="217"/>
    <cellStyle name="Обычный 3 2 8" xfId="297"/>
    <cellStyle name="Обычный 3 3" xfId="23"/>
    <cellStyle name="Обычный 3 3 2" xfId="43"/>
    <cellStyle name="Обычный 3 3 2 2" xfId="123"/>
    <cellStyle name="Обычный 3 3 2 2 2" xfId="203"/>
    <cellStyle name="Обычный 3 3 2 2 3" xfId="283"/>
    <cellStyle name="Обычный 3 3 2 3" xfId="83"/>
    <cellStyle name="Обычный 3 3 2 4" xfId="163"/>
    <cellStyle name="Обычный 3 3 2 5" xfId="243"/>
    <cellStyle name="Обычный 3 3 2 6" xfId="323"/>
    <cellStyle name="Обычный 3 3 3" xfId="103"/>
    <cellStyle name="Обычный 3 3 3 2" xfId="183"/>
    <cellStyle name="Обычный 3 3 3 3" xfId="263"/>
    <cellStyle name="Обычный 3 3 4" xfId="63"/>
    <cellStyle name="Обычный 3 3 5" xfId="143"/>
    <cellStyle name="Обычный 3 3 6" xfId="223"/>
    <cellStyle name="Обычный 3 3 7" xfId="303"/>
    <cellStyle name="Обычный 3 4" xfId="31"/>
    <cellStyle name="Обычный 3 4 2" xfId="111"/>
    <cellStyle name="Обычный 3 4 2 2" xfId="191"/>
    <cellStyle name="Обычный 3 4 2 3" xfId="271"/>
    <cellStyle name="Обычный 3 4 3" xfId="71"/>
    <cellStyle name="Обычный 3 4 4" xfId="151"/>
    <cellStyle name="Обычный 3 4 5" xfId="231"/>
    <cellStyle name="Обычный 3 4 6" xfId="311"/>
    <cellStyle name="Обычный 3 5" xfId="91"/>
    <cellStyle name="Обычный 3 5 2" xfId="171"/>
    <cellStyle name="Обычный 3 5 3" xfId="251"/>
    <cellStyle name="Обычный 3 6" xfId="51"/>
    <cellStyle name="Обычный 3 7" xfId="131"/>
    <cellStyle name="Обычный 3 8" xfId="211"/>
    <cellStyle name="Обычный 3 9" xfId="291"/>
    <cellStyle name="Обычный 4" xfId="13"/>
    <cellStyle name="Обычный 4 2" xfId="25"/>
    <cellStyle name="Обычный 4 2 2" xfId="45"/>
    <cellStyle name="Обычный 4 2 2 2" xfId="125"/>
    <cellStyle name="Обычный 4 2 2 2 2" xfId="205"/>
    <cellStyle name="Обычный 4 2 2 2 3" xfId="285"/>
    <cellStyle name="Обычный 4 2 2 3" xfId="85"/>
    <cellStyle name="Обычный 4 2 2 4" xfId="165"/>
    <cellStyle name="Обычный 4 2 2 5" xfId="245"/>
    <cellStyle name="Обычный 4 2 2 6" xfId="325"/>
    <cellStyle name="Обычный 4 2 3" xfId="105"/>
    <cellStyle name="Обычный 4 2 3 2" xfId="185"/>
    <cellStyle name="Обычный 4 2 3 3" xfId="265"/>
    <cellStyle name="Обычный 4 2 4" xfId="65"/>
    <cellStyle name="Обычный 4 2 5" xfId="145"/>
    <cellStyle name="Обычный 4 2 6" xfId="225"/>
    <cellStyle name="Обычный 4 2 7" xfId="305"/>
    <cellStyle name="Обычный 4 3" xfId="33"/>
    <cellStyle name="Обычный 4 3 2" xfId="113"/>
    <cellStyle name="Обычный 4 3 2 2" xfId="193"/>
    <cellStyle name="Обычный 4 3 2 3" xfId="273"/>
    <cellStyle name="Обычный 4 3 3" xfId="73"/>
    <cellStyle name="Обычный 4 3 4" xfId="153"/>
    <cellStyle name="Обычный 4 3 5" xfId="233"/>
    <cellStyle name="Обычный 4 3 6" xfId="313"/>
    <cellStyle name="Обычный 4 4" xfId="93"/>
    <cellStyle name="Обычный 4 4 2" xfId="173"/>
    <cellStyle name="Обычный 4 4 3" xfId="253"/>
    <cellStyle name="Обычный 4 5" xfId="53"/>
    <cellStyle name="Обычный 4 6" xfId="133"/>
    <cellStyle name="Обычный 4 7" xfId="213"/>
    <cellStyle name="Обычный 4 8" xfId="293"/>
    <cellStyle name="Обычный 5" xfId="14"/>
    <cellStyle name="Обычный 5 2" xfId="26"/>
    <cellStyle name="Обычный 5 2 2" xfId="46"/>
    <cellStyle name="Обычный 5 2 2 2" xfId="126"/>
    <cellStyle name="Обычный 5 2 2 2 2" xfId="206"/>
    <cellStyle name="Обычный 5 2 2 2 3" xfId="286"/>
    <cellStyle name="Обычный 5 2 2 3" xfId="86"/>
    <cellStyle name="Обычный 5 2 2 4" xfId="166"/>
    <cellStyle name="Обычный 5 2 2 5" xfId="246"/>
    <cellStyle name="Обычный 5 2 2 6" xfId="326"/>
    <cellStyle name="Обычный 5 2 3" xfId="106"/>
    <cellStyle name="Обычный 5 2 3 2" xfId="186"/>
    <cellStyle name="Обычный 5 2 3 3" xfId="266"/>
    <cellStyle name="Обычный 5 2 4" xfId="66"/>
    <cellStyle name="Обычный 5 2 5" xfId="146"/>
    <cellStyle name="Обычный 5 2 6" xfId="226"/>
    <cellStyle name="Обычный 5 2 7" xfId="306"/>
    <cellStyle name="Обычный 5 3" xfId="34"/>
    <cellStyle name="Обычный 5 3 2" xfId="114"/>
    <cellStyle name="Обычный 5 3 2 2" xfId="194"/>
    <cellStyle name="Обычный 5 3 2 3" xfId="274"/>
    <cellStyle name="Обычный 5 3 3" xfId="74"/>
    <cellStyle name="Обычный 5 3 4" xfId="154"/>
    <cellStyle name="Обычный 5 3 5" xfId="234"/>
    <cellStyle name="Обычный 5 3 6" xfId="314"/>
    <cellStyle name="Обычный 5 4" xfId="94"/>
    <cellStyle name="Обычный 5 4 2" xfId="174"/>
    <cellStyle name="Обычный 5 4 3" xfId="254"/>
    <cellStyle name="Обычный 5 5" xfId="54"/>
    <cellStyle name="Обычный 5 6" xfId="134"/>
    <cellStyle name="Обычный 5 7" xfId="214"/>
    <cellStyle name="Обычный 5 8" xfId="294"/>
    <cellStyle name="Обычный 6" xfId="329"/>
    <cellStyle name="Обычный 7" xfId="330"/>
    <cellStyle name="Финансовый 2" xfId="3"/>
    <cellStyle name="Финансовый 3" xfId="6"/>
    <cellStyle name="Финансовый 3 2" xfId="16"/>
    <cellStyle name="Финансовый 3 2 2" xfId="28"/>
    <cellStyle name="Финансовый 3 2 2 2" xfId="48"/>
    <cellStyle name="Финансовый 3 2 2 2 2" xfId="128"/>
    <cellStyle name="Финансовый 3 2 2 2 2 2" xfId="208"/>
    <cellStyle name="Финансовый 3 2 2 2 2 3" xfId="288"/>
    <cellStyle name="Финансовый 3 2 2 2 3" xfId="88"/>
    <cellStyle name="Финансовый 3 2 2 2 4" xfId="168"/>
    <cellStyle name="Финансовый 3 2 2 2 5" xfId="248"/>
    <cellStyle name="Финансовый 3 2 2 2 6" xfId="328"/>
    <cellStyle name="Финансовый 3 2 2 3" xfId="108"/>
    <cellStyle name="Финансовый 3 2 2 3 2" xfId="188"/>
    <cellStyle name="Финансовый 3 2 2 3 3" xfId="268"/>
    <cellStyle name="Финансовый 3 2 2 4" xfId="68"/>
    <cellStyle name="Финансовый 3 2 2 5" xfId="148"/>
    <cellStyle name="Финансовый 3 2 2 6" xfId="228"/>
    <cellStyle name="Финансовый 3 2 2 7" xfId="308"/>
    <cellStyle name="Финансовый 3 2 3" xfId="36"/>
    <cellStyle name="Финансовый 3 2 3 2" xfId="116"/>
    <cellStyle name="Финансовый 3 2 3 2 2" xfId="196"/>
    <cellStyle name="Финансовый 3 2 3 2 3" xfId="276"/>
    <cellStyle name="Финансовый 3 2 3 3" xfId="76"/>
    <cellStyle name="Финансовый 3 2 3 4" xfId="156"/>
    <cellStyle name="Финансовый 3 2 3 5" xfId="236"/>
    <cellStyle name="Финансовый 3 2 3 6" xfId="316"/>
    <cellStyle name="Финансовый 3 2 4" xfId="96"/>
    <cellStyle name="Финансовый 3 2 4 2" xfId="176"/>
    <cellStyle name="Финансовый 3 2 4 3" xfId="256"/>
    <cellStyle name="Финансовый 3 2 5" xfId="56"/>
    <cellStyle name="Финансовый 3 2 6" xfId="136"/>
    <cellStyle name="Финансовый 3 2 7" xfId="216"/>
    <cellStyle name="Финансовый 3 2 8" xfId="296"/>
    <cellStyle name="Финансовый 3 3" xfId="27"/>
    <cellStyle name="Финансовый 3 3 2" xfId="47"/>
    <cellStyle name="Финансовый 3 3 2 2" xfId="127"/>
    <cellStyle name="Финансовый 3 3 2 2 2" xfId="207"/>
    <cellStyle name="Финансовый 3 3 2 2 3" xfId="287"/>
    <cellStyle name="Финансовый 3 3 2 3" xfId="87"/>
    <cellStyle name="Финансовый 3 3 2 4" xfId="167"/>
    <cellStyle name="Финансовый 3 3 2 5" xfId="247"/>
    <cellStyle name="Финансовый 3 3 2 6" xfId="327"/>
    <cellStyle name="Финансовый 3 3 3" xfId="107"/>
    <cellStyle name="Финансовый 3 3 3 2" xfId="187"/>
    <cellStyle name="Финансовый 3 3 3 3" xfId="267"/>
    <cellStyle name="Финансовый 3 3 4" xfId="67"/>
    <cellStyle name="Финансовый 3 3 5" xfId="147"/>
    <cellStyle name="Финансовый 3 3 6" xfId="227"/>
    <cellStyle name="Финансовый 3 3 7" xfId="307"/>
    <cellStyle name="Финансовый 3 4" xfId="30"/>
    <cellStyle name="Финансовый 3 4 2" xfId="110"/>
    <cellStyle name="Финансовый 3 4 2 2" xfId="190"/>
    <cellStyle name="Финансовый 3 4 2 3" xfId="270"/>
    <cellStyle name="Финансовый 3 4 3" xfId="70"/>
    <cellStyle name="Финансовый 3 4 4" xfId="150"/>
    <cellStyle name="Финансовый 3 4 5" xfId="230"/>
    <cellStyle name="Финансовый 3 4 6" xfId="310"/>
    <cellStyle name="Финансовый 3 5" xfId="90"/>
    <cellStyle name="Финансовый 3 5 2" xfId="170"/>
    <cellStyle name="Финансовый 3 5 3" xfId="250"/>
    <cellStyle name="Финансовый 3 6" xfId="50"/>
    <cellStyle name="Финансовый 3 7" xfId="130"/>
    <cellStyle name="Финансовый 3 8" xfId="210"/>
    <cellStyle name="Финансовый 3 9" xfId="290"/>
  </cellStyles>
  <dxfs count="0"/>
  <tableStyles count="0" defaultTableStyle="TableStyleMedium2" defaultPivotStyle="PivotStyleLight16"/>
  <colors>
    <mruColors>
      <color rgb="FFC5D9F1"/>
      <color rgb="FF00FFFF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906"/>
  <sheetViews>
    <sheetView tabSelected="1" view="pageBreakPreview" zoomScale="110" zoomScaleNormal="100" zoomScaleSheetLayoutView="110" workbookViewId="0">
      <selection activeCell="G834" sqref="G834:G839"/>
    </sheetView>
  </sheetViews>
  <sheetFormatPr defaultRowHeight="12.75" x14ac:dyDescent="0.2"/>
  <cols>
    <col min="1" max="1" width="4.140625" style="6" customWidth="1"/>
    <col min="2" max="2" width="20.85546875" style="7" customWidth="1"/>
    <col min="3" max="3" width="10.85546875" style="7" customWidth="1"/>
    <col min="4" max="4" width="20.42578125" style="7" customWidth="1"/>
    <col min="5" max="5" width="13" style="7" customWidth="1"/>
    <col min="6" max="6" width="14.140625" style="7" customWidth="1"/>
    <col min="7" max="7" width="19.140625" style="22" customWidth="1"/>
    <col min="8" max="8" width="24.140625" style="7" customWidth="1"/>
    <col min="9" max="9" width="8.42578125" style="7" customWidth="1"/>
    <col min="10" max="10" width="10.5703125" style="36" customWidth="1"/>
    <col min="11" max="11" width="11" style="36" customWidth="1"/>
    <col min="12" max="12" width="17" style="23" customWidth="1"/>
    <col min="13" max="14" width="14.140625" customWidth="1"/>
  </cols>
  <sheetData>
    <row r="1" spans="1:20" s="2" customFormat="1" ht="31.5" customHeight="1" x14ac:dyDescent="0.2">
      <c r="A1" s="1"/>
      <c r="B1" s="576" t="s">
        <v>501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</row>
    <row r="2" spans="1:20" s="2" customFormat="1" ht="12.75" customHeight="1" thickBot="1" x14ac:dyDescent="0.25">
      <c r="A2" s="1"/>
      <c r="B2" s="12"/>
      <c r="C2" s="12"/>
      <c r="D2" s="12"/>
      <c r="E2" s="12"/>
      <c r="F2" s="12"/>
      <c r="G2" s="17"/>
      <c r="H2" s="12"/>
      <c r="I2" s="12"/>
      <c r="J2" s="241"/>
      <c r="K2" s="241"/>
      <c r="L2" s="18" t="s">
        <v>36</v>
      </c>
    </row>
    <row r="3" spans="1:20" s="2" customFormat="1" ht="15.75" customHeight="1" thickTop="1" x14ac:dyDescent="0.2">
      <c r="A3" s="507" t="s">
        <v>55</v>
      </c>
      <c r="B3" s="507" t="s">
        <v>58</v>
      </c>
      <c r="C3" s="507" t="s">
        <v>191</v>
      </c>
      <c r="D3" s="577" t="s">
        <v>56</v>
      </c>
      <c r="E3" s="577" t="s">
        <v>381</v>
      </c>
      <c r="F3" s="577" t="s">
        <v>270</v>
      </c>
      <c r="G3" s="507" t="s">
        <v>422</v>
      </c>
      <c r="H3" s="577" t="s">
        <v>59</v>
      </c>
      <c r="I3" s="577" t="s">
        <v>198</v>
      </c>
      <c r="J3" s="577" t="s">
        <v>60</v>
      </c>
      <c r="K3" s="577" t="s">
        <v>61</v>
      </c>
      <c r="L3" s="507" t="s">
        <v>422</v>
      </c>
      <c r="M3" s="512"/>
      <c r="N3" s="494"/>
      <c r="O3" s="494"/>
      <c r="P3" s="494"/>
      <c r="Q3" s="494"/>
      <c r="R3" s="494"/>
      <c r="S3" s="59"/>
      <c r="T3" s="495"/>
    </row>
    <row r="4" spans="1:20" s="2" customFormat="1" ht="18.75" customHeight="1" x14ac:dyDescent="0.2">
      <c r="A4" s="580"/>
      <c r="B4" s="580"/>
      <c r="C4" s="508"/>
      <c r="D4" s="578"/>
      <c r="E4" s="578"/>
      <c r="F4" s="508"/>
      <c r="G4" s="508"/>
      <c r="H4" s="508"/>
      <c r="I4" s="508"/>
      <c r="J4" s="508"/>
      <c r="K4" s="508"/>
      <c r="L4" s="508"/>
      <c r="M4" s="512"/>
      <c r="N4" s="494"/>
      <c r="O4" s="494"/>
      <c r="P4" s="494"/>
      <c r="Q4" s="494"/>
      <c r="R4" s="494"/>
      <c r="S4" s="59"/>
      <c r="T4" s="495"/>
    </row>
    <row r="5" spans="1:20" s="2" customFormat="1" ht="26.25" customHeight="1" thickBot="1" x14ac:dyDescent="0.25">
      <c r="A5" s="581"/>
      <c r="B5" s="581"/>
      <c r="C5" s="509"/>
      <c r="D5" s="579"/>
      <c r="E5" s="579"/>
      <c r="F5" s="509"/>
      <c r="G5" s="509"/>
      <c r="H5" s="509"/>
      <c r="I5" s="509"/>
      <c r="J5" s="509"/>
      <c r="K5" s="509"/>
      <c r="L5" s="509"/>
      <c r="M5" s="512"/>
      <c r="N5" s="494"/>
      <c r="O5" s="494"/>
      <c r="P5" s="494"/>
      <c r="Q5" s="494"/>
      <c r="R5" s="494"/>
      <c r="S5" s="59"/>
      <c r="T5" s="60"/>
    </row>
    <row r="6" spans="1:20" s="3" customFormat="1" ht="12.75" customHeight="1" thickTop="1" thickBot="1" x14ac:dyDescent="0.25">
      <c r="A6" s="8">
        <v>1</v>
      </c>
      <c r="B6" s="8">
        <v>2</v>
      </c>
      <c r="C6" s="8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28">
        <v>12</v>
      </c>
      <c r="M6" s="184"/>
    </row>
    <row r="7" spans="1:20" s="4" customFormat="1" ht="20.25" customHeight="1" thickTop="1" x14ac:dyDescent="0.2">
      <c r="A7" s="597" t="s">
        <v>79</v>
      </c>
      <c r="B7" s="595" t="s">
        <v>205</v>
      </c>
      <c r="C7" s="595" t="s">
        <v>182</v>
      </c>
      <c r="D7" s="108" t="s">
        <v>57</v>
      </c>
      <c r="E7" s="175">
        <f>E9+E18</f>
        <v>25987685109.240002</v>
      </c>
      <c r="F7" s="229">
        <f>F9+F15</f>
        <v>25475191897.540001</v>
      </c>
      <c r="G7" s="181"/>
      <c r="H7" s="624" t="s">
        <v>206</v>
      </c>
      <c r="I7" s="625" t="s">
        <v>183</v>
      </c>
      <c r="J7" s="627">
        <v>15.2</v>
      </c>
      <c r="K7" s="629">
        <v>20.5</v>
      </c>
      <c r="L7" s="637" t="s">
        <v>567</v>
      </c>
      <c r="M7" s="63"/>
      <c r="R7" s="77"/>
      <c r="T7" s="77"/>
    </row>
    <row r="8" spans="1:20" s="61" customFormat="1" ht="21.75" customHeight="1" x14ac:dyDescent="0.2">
      <c r="A8" s="598"/>
      <c r="B8" s="542"/>
      <c r="C8" s="542"/>
      <c r="D8" s="40" t="s">
        <v>449</v>
      </c>
      <c r="E8" s="175">
        <f>E10+E17</f>
        <v>45179407.880000003</v>
      </c>
      <c r="F8" s="175">
        <f>F10+F17</f>
        <v>45179407.880000003</v>
      </c>
      <c r="G8" s="181"/>
      <c r="H8" s="433"/>
      <c r="I8" s="626"/>
      <c r="J8" s="628"/>
      <c r="K8" s="630"/>
      <c r="L8" s="482"/>
      <c r="M8" s="63"/>
      <c r="R8" s="77"/>
      <c r="T8" s="77"/>
    </row>
    <row r="9" spans="1:20" s="4" customFormat="1" ht="18.75" customHeight="1" x14ac:dyDescent="0.2">
      <c r="A9" s="599"/>
      <c r="B9" s="596"/>
      <c r="C9" s="600"/>
      <c r="D9" s="108" t="s">
        <v>62</v>
      </c>
      <c r="E9" s="175">
        <f>E11+E13+E15</f>
        <v>25987685109.240002</v>
      </c>
      <c r="F9" s="229">
        <f>F11+F13</f>
        <v>12716339674.379999</v>
      </c>
      <c r="G9" s="185"/>
      <c r="H9" s="567" t="s">
        <v>184</v>
      </c>
      <c r="I9" s="619" t="s">
        <v>207</v>
      </c>
      <c r="J9" s="619">
        <v>3.4</v>
      </c>
      <c r="K9" s="431">
        <v>3.2</v>
      </c>
      <c r="L9" s="443"/>
      <c r="M9" s="63"/>
      <c r="P9" s="80"/>
      <c r="Q9" s="80"/>
    </row>
    <row r="10" spans="1:20" s="61" customFormat="1" ht="18.75" customHeight="1" x14ac:dyDescent="0.2">
      <c r="A10" s="599"/>
      <c r="B10" s="596"/>
      <c r="C10" s="600"/>
      <c r="D10" s="40" t="s">
        <v>449</v>
      </c>
      <c r="E10" s="175">
        <f>E12+E14</f>
        <v>36640503.340000004</v>
      </c>
      <c r="F10" s="229">
        <f>F12+F14</f>
        <v>36640503.340000004</v>
      </c>
      <c r="G10" s="185"/>
      <c r="H10" s="569"/>
      <c r="I10" s="620"/>
      <c r="J10" s="620"/>
      <c r="K10" s="433"/>
      <c r="L10" s="445"/>
      <c r="M10" s="63"/>
      <c r="P10" s="80"/>
      <c r="Q10" s="80"/>
    </row>
    <row r="11" spans="1:20" s="4" customFormat="1" ht="11.25" customHeight="1" x14ac:dyDescent="0.2">
      <c r="A11" s="599"/>
      <c r="B11" s="596"/>
      <c r="C11" s="600"/>
      <c r="D11" s="108" t="s">
        <v>64</v>
      </c>
      <c r="E11" s="175">
        <f>E26+E280+E394+E546+E600+E702+E751+E794+E818</f>
        <v>8254140718.29</v>
      </c>
      <c r="F11" s="229">
        <f>F26+F280+F394+F546+F600+F702+F751+F794+F818</f>
        <v>8142202870.25</v>
      </c>
      <c r="G11" s="185"/>
      <c r="H11" s="619" t="s">
        <v>185</v>
      </c>
      <c r="I11" s="619" t="s">
        <v>186</v>
      </c>
      <c r="J11" s="431">
        <v>39.9</v>
      </c>
      <c r="K11" s="431">
        <v>38.6</v>
      </c>
      <c r="L11" s="443"/>
      <c r="M11" s="63"/>
    </row>
    <row r="12" spans="1:20" s="61" customFormat="1" ht="21" customHeight="1" x14ac:dyDescent="0.2">
      <c r="A12" s="599"/>
      <c r="B12" s="596"/>
      <c r="C12" s="600"/>
      <c r="D12" s="40" t="s">
        <v>449</v>
      </c>
      <c r="E12" s="175">
        <f>E27</f>
        <v>4124703.34</v>
      </c>
      <c r="F12" s="229">
        <f>F27</f>
        <v>4124703.34</v>
      </c>
      <c r="G12" s="389"/>
      <c r="H12" s="620"/>
      <c r="I12" s="620"/>
      <c r="J12" s="433"/>
      <c r="K12" s="433"/>
      <c r="L12" s="445"/>
      <c r="M12" s="63"/>
    </row>
    <row r="13" spans="1:20" s="4" customFormat="1" ht="9" customHeight="1" x14ac:dyDescent="0.2">
      <c r="A13" s="599"/>
      <c r="B13" s="596"/>
      <c r="C13" s="600"/>
      <c r="D13" s="114" t="s">
        <v>65</v>
      </c>
      <c r="E13" s="175">
        <f>E28+E281+E395+E547+E601+E703+E752+E795+E819</f>
        <v>4795502800</v>
      </c>
      <c r="F13" s="229">
        <f>F28+F281+F395+F547+F601+F703+F752+F795+F819</f>
        <v>4574136804.1299992</v>
      </c>
      <c r="G13" s="185"/>
      <c r="H13" s="426" t="s">
        <v>187</v>
      </c>
      <c r="I13" s="316" t="s">
        <v>147</v>
      </c>
      <c r="J13" s="316">
        <v>2.2999999999999998</v>
      </c>
      <c r="K13" s="316">
        <v>2.2999999999999998</v>
      </c>
      <c r="L13" s="321"/>
      <c r="M13" s="63"/>
    </row>
    <row r="14" spans="1:20" s="314" customFormat="1" ht="18" customHeight="1" x14ac:dyDescent="0.2">
      <c r="A14" s="599"/>
      <c r="B14" s="596"/>
      <c r="C14" s="600"/>
      <c r="D14" s="40" t="s">
        <v>449</v>
      </c>
      <c r="E14" s="229">
        <f>E29</f>
        <v>32515800</v>
      </c>
      <c r="F14" s="229">
        <f>F29</f>
        <v>32515800</v>
      </c>
      <c r="G14" s="185"/>
      <c r="H14" s="428"/>
      <c r="I14" s="317"/>
      <c r="J14" s="315"/>
      <c r="K14" s="317"/>
      <c r="L14" s="322"/>
      <c r="M14" s="88"/>
    </row>
    <row r="15" spans="1:20" s="4" customFormat="1" ht="105" customHeight="1" x14ac:dyDescent="0.2">
      <c r="A15" s="599"/>
      <c r="B15" s="596"/>
      <c r="C15" s="600"/>
      <c r="D15" s="108" t="s">
        <v>380</v>
      </c>
      <c r="E15" s="175">
        <f>E30+E282+E396+E548+E602+E704+E753+E796+E820</f>
        <v>12938041590.950001</v>
      </c>
      <c r="F15" s="229">
        <f>F30+F282+F396+F548+F602+F704+F753+F796+F820</f>
        <v>12758852223.16</v>
      </c>
      <c r="G15" s="359"/>
      <c r="H15" s="90" t="s">
        <v>276</v>
      </c>
      <c r="I15" s="92" t="s">
        <v>5</v>
      </c>
      <c r="J15" s="231">
        <v>74.319999999999993</v>
      </c>
      <c r="K15" s="378" t="s">
        <v>17</v>
      </c>
      <c r="L15" s="635" t="s">
        <v>531</v>
      </c>
      <c r="M15" s="63"/>
    </row>
    <row r="16" spans="1:20" s="4" customFormat="1" ht="41.25" customHeight="1" x14ac:dyDescent="0.2">
      <c r="A16" s="599"/>
      <c r="B16" s="596"/>
      <c r="C16" s="600"/>
      <c r="D16" s="39" t="s">
        <v>377</v>
      </c>
      <c r="E16" s="152">
        <f>E30+E282+E396+E548+E602+E704+E753+E796+E820</f>
        <v>12938041590.950001</v>
      </c>
      <c r="F16" s="350">
        <f>F30+F282+F396+F548+F602+F704+F753+F796+F820</f>
        <v>12758852223.16</v>
      </c>
      <c r="G16" s="167"/>
      <c r="H16" s="178" t="s">
        <v>272</v>
      </c>
      <c r="I16" s="182" t="s">
        <v>94</v>
      </c>
      <c r="J16" s="237">
        <v>1.5129999999999999</v>
      </c>
      <c r="K16" s="405" t="s">
        <v>17</v>
      </c>
      <c r="L16" s="409" t="s">
        <v>569</v>
      </c>
      <c r="M16" s="63"/>
    </row>
    <row r="17" spans="1:18" s="13" customFormat="1" ht="52.5" customHeight="1" x14ac:dyDescent="0.2">
      <c r="A17" s="143"/>
      <c r="B17" s="119"/>
      <c r="C17" s="148"/>
      <c r="D17" s="40" t="s">
        <v>449</v>
      </c>
      <c r="E17" s="198">
        <f>E755</f>
        <v>8538904.540000001</v>
      </c>
      <c r="F17" s="30">
        <f>F755</f>
        <v>8538904.540000001</v>
      </c>
      <c r="G17" s="377"/>
      <c r="H17" s="122" t="s">
        <v>333</v>
      </c>
      <c r="I17" s="154" t="s">
        <v>147</v>
      </c>
      <c r="J17" s="251">
        <v>-7597</v>
      </c>
      <c r="K17" s="381">
        <v>-12800</v>
      </c>
      <c r="L17" s="198" t="s">
        <v>568</v>
      </c>
      <c r="M17" s="63"/>
    </row>
    <row r="18" spans="1:18" s="13" customFormat="1" ht="108" customHeight="1" x14ac:dyDescent="0.2">
      <c r="A18" s="143"/>
      <c r="B18" s="119"/>
      <c r="C18" s="148"/>
      <c r="D18" s="382" t="s">
        <v>63</v>
      </c>
      <c r="E18" s="174"/>
      <c r="F18" s="155"/>
      <c r="G18" s="167"/>
      <c r="H18" s="122" t="s">
        <v>334</v>
      </c>
      <c r="I18" s="154" t="s">
        <v>267</v>
      </c>
      <c r="J18" s="251">
        <v>477.1</v>
      </c>
      <c r="K18" s="230" t="s">
        <v>17</v>
      </c>
      <c r="L18" s="198" t="s">
        <v>531</v>
      </c>
      <c r="M18" s="63"/>
    </row>
    <row r="19" spans="1:18" s="13" customFormat="1" ht="20.25" customHeight="1" x14ac:dyDescent="0.2">
      <c r="A19" s="143"/>
      <c r="B19" s="119"/>
      <c r="C19" s="148"/>
      <c r="D19" s="107"/>
      <c r="E19" s="144"/>
      <c r="F19" s="155"/>
      <c r="G19" s="185"/>
      <c r="H19" s="122" t="s">
        <v>335</v>
      </c>
      <c r="I19" s="154" t="s">
        <v>267</v>
      </c>
      <c r="J19" s="251">
        <v>653.1</v>
      </c>
      <c r="K19" s="230">
        <v>570.1</v>
      </c>
      <c r="L19" s="636"/>
      <c r="M19" s="63"/>
    </row>
    <row r="20" spans="1:18" s="13" customFormat="1" ht="23.25" customHeight="1" x14ac:dyDescent="0.2">
      <c r="A20" s="143"/>
      <c r="B20" s="119"/>
      <c r="C20" s="148"/>
      <c r="D20" s="107"/>
      <c r="E20" s="144"/>
      <c r="F20" s="155"/>
      <c r="G20" s="185"/>
      <c r="H20" s="122" t="s">
        <v>336</v>
      </c>
      <c r="I20" s="154" t="s">
        <v>267</v>
      </c>
      <c r="J20" s="251">
        <v>207.5</v>
      </c>
      <c r="K20" s="251">
        <v>181.7</v>
      </c>
      <c r="L20" s="636"/>
      <c r="M20" s="63"/>
    </row>
    <row r="21" spans="1:18" s="13" customFormat="1" ht="58.5" x14ac:dyDescent="0.2">
      <c r="A21" s="143"/>
      <c r="B21" s="119"/>
      <c r="C21" s="148"/>
      <c r="D21" s="108"/>
      <c r="E21" s="145"/>
      <c r="F21" s="153"/>
      <c r="G21" s="185"/>
      <c r="H21" s="122" t="s">
        <v>337</v>
      </c>
      <c r="I21" s="154" t="s">
        <v>148</v>
      </c>
      <c r="J21" s="16">
        <v>26116</v>
      </c>
      <c r="K21" s="381">
        <v>31918.1</v>
      </c>
      <c r="L21" s="221"/>
      <c r="M21" s="63"/>
    </row>
    <row r="22" spans="1:18" s="5" customFormat="1" ht="15" customHeight="1" x14ac:dyDescent="0.2">
      <c r="A22" s="591" t="s">
        <v>68</v>
      </c>
      <c r="B22" s="466" t="s">
        <v>6</v>
      </c>
      <c r="C22" s="466"/>
      <c r="D22" s="177" t="s">
        <v>57</v>
      </c>
      <c r="E22" s="31">
        <f>E24+E31</f>
        <v>3108433829.5999999</v>
      </c>
      <c r="F22" s="31">
        <f>F24+F31</f>
        <v>2845343783.4799995</v>
      </c>
      <c r="G22" s="602"/>
      <c r="H22" s="130"/>
      <c r="I22" s="130"/>
      <c r="J22" s="242"/>
      <c r="K22" s="242"/>
      <c r="L22" s="483"/>
      <c r="M22" s="63"/>
      <c r="N22"/>
      <c r="O22"/>
      <c r="P22"/>
      <c r="Q22"/>
      <c r="R22"/>
    </row>
    <row r="23" spans="1:18" s="29" customFormat="1" ht="19.5" customHeight="1" x14ac:dyDescent="0.2">
      <c r="A23" s="601"/>
      <c r="B23" s="543"/>
      <c r="C23" s="543"/>
      <c r="D23" s="25" t="s">
        <v>449</v>
      </c>
      <c r="E23" s="31">
        <f>E25</f>
        <v>36640503.340000004</v>
      </c>
      <c r="F23" s="199">
        <f>F25</f>
        <v>36640503.340000004</v>
      </c>
      <c r="G23" s="464"/>
      <c r="H23" s="129"/>
      <c r="I23" s="129"/>
      <c r="J23" s="243"/>
      <c r="K23" s="243"/>
      <c r="L23" s="484"/>
      <c r="M23" s="63"/>
      <c r="N23" s="27"/>
      <c r="O23" s="27"/>
      <c r="P23" s="27"/>
      <c r="Q23" s="27"/>
      <c r="R23" s="27"/>
    </row>
    <row r="24" spans="1:18" s="5" customFormat="1" ht="21.75" customHeight="1" x14ac:dyDescent="0.2">
      <c r="A24" s="592"/>
      <c r="B24" s="467"/>
      <c r="C24" s="467"/>
      <c r="D24" s="147" t="s">
        <v>62</v>
      </c>
      <c r="E24" s="31">
        <f>E26+E28+E30</f>
        <v>3108433829.5999999</v>
      </c>
      <c r="F24" s="31">
        <f>F26+F28+F30</f>
        <v>2845343783.4799995</v>
      </c>
      <c r="G24" s="603"/>
      <c r="H24" s="332"/>
      <c r="I24" s="129"/>
      <c r="J24" s="243"/>
      <c r="K24" s="243"/>
      <c r="L24" s="484"/>
      <c r="M24" s="63"/>
    </row>
    <row r="25" spans="1:18" s="29" customFormat="1" ht="21.75" customHeight="1" x14ac:dyDescent="0.2">
      <c r="A25" s="592"/>
      <c r="B25" s="467"/>
      <c r="C25" s="467"/>
      <c r="D25" s="25" t="s">
        <v>449</v>
      </c>
      <c r="E25" s="31">
        <f>E27+E29</f>
        <v>36640503.340000004</v>
      </c>
      <c r="F25" s="199">
        <f>F27+F29</f>
        <v>36640503.340000004</v>
      </c>
      <c r="G25" s="603"/>
      <c r="H25" s="129"/>
      <c r="I25" s="129"/>
      <c r="J25" s="243"/>
      <c r="K25" s="243"/>
      <c r="L25" s="484"/>
      <c r="M25" s="63"/>
    </row>
    <row r="26" spans="1:18" s="5" customFormat="1" ht="14.25" customHeight="1" x14ac:dyDescent="0.2">
      <c r="A26" s="592"/>
      <c r="B26" s="467"/>
      <c r="C26" s="467"/>
      <c r="D26" s="147" t="s">
        <v>64</v>
      </c>
      <c r="E26" s="31">
        <f>E36+E160+E184+E204+E221+E238+E256</f>
        <v>1246767829.5999999</v>
      </c>
      <c r="F26" s="31">
        <f>F36+F160+F184+F204+F221+F238+F256</f>
        <v>1204054567.9399998</v>
      </c>
      <c r="G26" s="603"/>
      <c r="H26" s="129"/>
      <c r="I26" s="129"/>
      <c r="J26" s="243"/>
      <c r="K26" s="243"/>
      <c r="L26" s="484"/>
      <c r="M26" s="63"/>
    </row>
    <row r="27" spans="1:18" s="29" customFormat="1" ht="23.25" customHeight="1" x14ac:dyDescent="0.2">
      <c r="A27" s="592"/>
      <c r="B27" s="467"/>
      <c r="C27" s="467"/>
      <c r="D27" s="25" t="s">
        <v>449</v>
      </c>
      <c r="E27" s="31">
        <f>E239+E37</f>
        <v>4124703.34</v>
      </c>
      <c r="F27" s="199">
        <f>F239+F37</f>
        <v>4124703.34</v>
      </c>
      <c r="G27" s="603"/>
      <c r="H27" s="129"/>
      <c r="I27" s="129"/>
      <c r="J27" s="243"/>
      <c r="K27" s="243"/>
      <c r="L27" s="484"/>
      <c r="M27" s="63"/>
    </row>
    <row r="28" spans="1:18" s="5" customFormat="1" ht="15" customHeight="1" x14ac:dyDescent="0.2">
      <c r="A28" s="592"/>
      <c r="B28" s="467"/>
      <c r="C28" s="467"/>
      <c r="D28" s="177" t="s">
        <v>65</v>
      </c>
      <c r="E28" s="31">
        <f>E38+E161+E185+E205+E222+E240+E257</f>
        <v>1861666000</v>
      </c>
      <c r="F28" s="199">
        <f>F38+F161+F185+F205+F222+F240+F257</f>
        <v>1641289215.54</v>
      </c>
      <c r="G28" s="603"/>
      <c r="H28" s="129"/>
      <c r="I28" s="129"/>
      <c r="J28" s="243"/>
      <c r="K28" s="243"/>
      <c r="L28" s="484"/>
      <c r="M28" s="63"/>
    </row>
    <row r="29" spans="1:18" s="29" customFormat="1" ht="21" customHeight="1" x14ac:dyDescent="0.2">
      <c r="A29" s="592"/>
      <c r="B29" s="467"/>
      <c r="C29" s="467"/>
      <c r="D29" s="25" t="s">
        <v>449</v>
      </c>
      <c r="E29" s="199">
        <f>E241</f>
        <v>32515800</v>
      </c>
      <c r="F29" s="199">
        <f>F241</f>
        <v>32515800</v>
      </c>
      <c r="G29" s="603"/>
      <c r="H29" s="292"/>
      <c r="I29" s="292"/>
      <c r="J29" s="292"/>
      <c r="K29" s="292"/>
      <c r="L29" s="484"/>
      <c r="M29" s="88"/>
    </row>
    <row r="30" spans="1:18" s="5" customFormat="1" ht="21.75" customHeight="1" x14ac:dyDescent="0.2">
      <c r="A30" s="592"/>
      <c r="B30" s="467"/>
      <c r="C30" s="467"/>
      <c r="D30" s="147" t="s">
        <v>66</v>
      </c>
      <c r="E30" s="31">
        <f>E39+E162+E186+E206+E223+E242+E258</f>
        <v>0</v>
      </c>
      <c r="F30" s="31">
        <f>F39+F162+F186+F206+F223+F242+F258</f>
        <v>0</v>
      </c>
      <c r="G30" s="603"/>
      <c r="H30" s="129"/>
      <c r="I30" s="129"/>
      <c r="J30" s="243"/>
      <c r="K30" s="243"/>
      <c r="L30" s="484"/>
      <c r="M30" s="63"/>
    </row>
    <row r="31" spans="1:18" s="5" customFormat="1" ht="18" customHeight="1" x14ac:dyDescent="0.2">
      <c r="A31" s="593"/>
      <c r="B31" s="468"/>
      <c r="C31" s="468"/>
      <c r="D31" s="177" t="s">
        <v>63</v>
      </c>
      <c r="E31" s="31">
        <f>E40+E163+E187+E207+E224+E243+E259</f>
        <v>0</v>
      </c>
      <c r="F31" s="31">
        <f>F40+F163+F187+F207+F224+F243+F259</f>
        <v>0</v>
      </c>
      <c r="G31" s="604"/>
      <c r="H31" s="135"/>
      <c r="I31" s="135"/>
      <c r="J31" s="244"/>
      <c r="K31" s="244"/>
      <c r="L31" s="485"/>
      <c r="M31" s="63"/>
    </row>
    <row r="32" spans="1:18" s="4" customFormat="1" x14ac:dyDescent="0.2">
      <c r="A32" s="537" t="s">
        <v>69</v>
      </c>
      <c r="B32" s="459" t="s">
        <v>7</v>
      </c>
      <c r="C32" s="459"/>
      <c r="D32" s="117" t="s">
        <v>57</v>
      </c>
      <c r="E32" s="41">
        <f>E34+E40</f>
        <v>2119634099.8899999</v>
      </c>
      <c r="F32" s="201">
        <f>F34+F40</f>
        <v>2022038287.76</v>
      </c>
      <c r="G32" s="128"/>
      <c r="H32" s="437"/>
      <c r="I32" s="486"/>
      <c r="J32" s="486"/>
      <c r="K32" s="486"/>
      <c r="L32" s="414"/>
      <c r="M32" s="63"/>
    </row>
    <row r="33" spans="1:13" s="87" customFormat="1" ht="19.5" x14ac:dyDescent="0.2">
      <c r="A33" s="538"/>
      <c r="B33" s="536"/>
      <c r="C33" s="536"/>
      <c r="D33" s="44" t="s">
        <v>449</v>
      </c>
      <c r="E33" s="201">
        <f>E35</f>
        <v>3796260.92</v>
      </c>
      <c r="F33" s="201">
        <f>F35</f>
        <v>3796260.92</v>
      </c>
      <c r="G33" s="318"/>
      <c r="H33" s="514"/>
      <c r="I33" s="514"/>
      <c r="J33" s="514"/>
      <c r="K33" s="514"/>
      <c r="L33" s="415"/>
      <c r="M33" s="88"/>
    </row>
    <row r="34" spans="1:13" s="4" customFormat="1" ht="19.5" x14ac:dyDescent="0.2">
      <c r="A34" s="589"/>
      <c r="B34" s="520"/>
      <c r="C34" s="520"/>
      <c r="D34" s="117" t="s">
        <v>62</v>
      </c>
      <c r="E34" s="41">
        <f>E36+E38+E39</f>
        <v>2119634099.8899999</v>
      </c>
      <c r="F34" s="201">
        <f>F36+F38+F39</f>
        <v>2022038287.76</v>
      </c>
      <c r="G34" s="149"/>
      <c r="H34" s="514"/>
      <c r="I34" s="520"/>
      <c r="J34" s="487"/>
      <c r="K34" s="487"/>
      <c r="L34" s="415"/>
      <c r="M34" s="63"/>
    </row>
    <row r="35" spans="1:13" s="87" customFormat="1" ht="19.5" x14ac:dyDescent="0.2">
      <c r="A35" s="589"/>
      <c r="B35" s="520"/>
      <c r="C35" s="520"/>
      <c r="D35" s="44" t="s">
        <v>449</v>
      </c>
      <c r="E35" s="201">
        <f>E37</f>
        <v>3796260.92</v>
      </c>
      <c r="F35" s="201">
        <f>F37</f>
        <v>3796260.92</v>
      </c>
      <c r="G35" s="372"/>
      <c r="H35" s="514"/>
      <c r="I35" s="520"/>
      <c r="J35" s="487"/>
      <c r="K35" s="487"/>
      <c r="L35" s="415"/>
      <c r="M35" s="88"/>
    </row>
    <row r="36" spans="1:13" s="4" customFormat="1" x14ac:dyDescent="0.2">
      <c r="A36" s="589"/>
      <c r="B36" s="520"/>
      <c r="C36" s="520"/>
      <c r="D36" s="117" t="s">
        <v>64</v>
      </c>
      <c r="E36" s="201">
        <f>E43+E55+E49+E61+E67+E73+E79+E85+E91+E106+E99+E112+E118+E124+E130+E136+E142+E148</f>
        <v>1122762499.8899999</v>
      </c>
      <c r="F36" s="201">
        <f>F43+F55+F49+F61+F67+F73+F79+F85+F91+F106+F99+F112+F118+F124+F130+F136+F142+F148+F154</f>
        <v>1092491462.52</v>
      </c>
      <c r="G36" s="149"/>
      <c r="H36" s="514"/>
      <c r="I36" s="520"/>
      <c r="J36" s="487"/>
      <c r="K36" s="487"/>
      <c r="L36" s="415"/>
      <c r="M36" s="63"/>
    </row>
    <row r="37" spans="1:13" s="87" customFormat="1" ht="19.5" x14ac:dyDescent="0.2">
      <c r="A37" s="589"/>
      <c r="B37" s="520"/>
      <c r="C37" s="520"/>
      <c r="D37" s="44" t="s">
        <v>449</v>
      </c>
      <c r="E37" s="201">
        <f>E100</f>
        <v>3796260.92</v>
      </c>
      <c r="F37" s="201">
        <f>F100</f>
        <v>3796260.92</v>
      </c>
      <c r="G37" s="265"/>
      <c r="H37" s="514"/>
      <c r="I37" s="520"/>
      <c r="J37" s="487"/>
      <c r="K37" s="487"/>
      <c r="L37" s="415"/>
      <c r="M37" s="88"/>
    </row>
    <row r="38" spans="1:13" s="4" customFormat="1" x14ac:dyDescent="0.2">
      <c r="A38" s="589"/>
      <c r="B38" s="520"/>
      <c r="C38" s="520"/>
      <c r="D38" s="113" t="s">
        <v>65</v>
      </c>
      <c r="E38" s="41">
        <f>E44+E56+E50+E62+E68+E74+E80+E86+E92+E107+E101+E113+E119+E125+E131+E137+E143+E149+E155</f>
        <v>996871600</v>
      </c>
      <c r="F38" s="201">
        <f>F44+F56+F50+F62+F68+F74+F80+F86+F92+F107+F101+F113+F119+F125+F131+F137+F143+F149+F155</f>
        <v>929546825.24000001</v>
      </c>
      <c r="G38" s="149"/>
      <c r="H38" s="554"/>
      <c r="I38" s="520"/>
      <c r="J38" s="487"/>
      <c r="K38" s="487"/>
      <c r="L38" s="415"/>
      <c r="M38" s="63"/>
    </row>
    <row r="39" spans="1:13" ht="19.5" x14ac:dyDescent="0.2">
      <c r="A39" s="589"/>
      <c r="B39" s="520"/>
      <c r="C39" s="520"/>
      <c r="D39" s="117" t="s">
        <v>66</v>
      </c>
      <c r="E39" s="41">
        <f>E45+E57+E51+E63+E69</f>
        <v>0</v>
      </c>
      <c r="F39" s="41">
        <f>F45+F57+F51+F63+F69</f>
        <v>0</v>
      </c>
      <c r="G39" s="149"/>
      <c r="H39" s="520"/>
      <c r="I39" s="520"/>
      <c r="J39" s="487"/>
      <c r="K39" s="487"/>
      <c r="L39" s="415"/>
      <c r="M39" s="63"/>
    </row>
    <row r="40" spans="1:13" ht="18" customHeight="1" x14ac:dyDescent="0.2">
      <c r="A40" s="590"/>
      <c r="B40" s="535"/>
      <c r="C40" s="535"/>
      <c r="D40" s="113" t="s">
        <v>63</v>
      </c>
      <c r="E40" s="41">
        <f>E46+E58+E52+E64+E70</f>
        <v>0</v>
      </c>
      <c r="F40" s="41">
        <f>F46+F58+F52+F64+F70</f>
        <v>0</v>
      </c>
      <c r="G40" s="150"/>
      <c r="H40" s="535"/>
      <c r="I40" s="535"/>
      <c r="J40" s="488"/>
      <c r="K40" s="488"/>
      <c r="L40" s="416"/>
      <c r="M40" s="63"/>
    </row>
    <row r="41" spans="1:13" x14ac:dyDescent="0.2">
      <c r="A41" s="417" t="s">
        <v>70</v>
      </c>
      <c r="B41" s="419" t="s">
        <v>8</v>
      </c>
      <c r="C41" s="419" t="s">
        <v>182</v>
      </c>
      <c r="D41" s="108" t="s">
        <v>57</v>
      </c>
      <c r="E41" s="73">
        <f>E42+E46</f>
        <v>195941211.37</v>
      </c>
      <c r="F41" s="73">
        <f>F42+F46</f>
        <v>180312661.41</v>
      </c>
      <c r="G41" s="426" t="s">
        <v>558</v>
      </c>
      <c r="H41" s="426" t="s">
        <v>220</v>
      </c>
      <c r="I41" s="431" t="s">
        <v>67</v>
      </c>
      <c r="J41" s="431">
        <v>15.2</v>
      </c>
      <c r="K41" s="431">
        <v>10.9</v>
      </c>
      <c r="L41" s="480" t="s">
        <v>556</v>
      </c>
      <c r="M41" s="63"/>
    </row>
    <row r="42" spans="1:13" ht="19.5" x14ac:dyDescent="0.2">
      <c r="A42" s="418"/>
      <c r="B42" s="478"/>
      <c r="C42" s="421"/>
      <c r="D42" s="108" t="s">
        <v>62</v>
      </c>
      <c r="E42" s="73">
        <f>E43+E44+E45</f>
        <v>195941211.37</v>
      </c>
      <c r="F42" s="160">
        <f>F43+F44+F45</f>
        <v>180312661.41</v>
      </c>
      <c r="G42" s="427"/>
      <c r="H42" s="427"/>
      <c r="I42" s="432"/>
      <c r="J42" s="432"/>
      <c r="K42" s="432"/>
      <c r="L42" s="481"/>
      <c r="M42" s="63"/>
    </row>
    <row r="43" spans="1:13" x14ac:dyDescent="0.2">
      <c r="A43" s="418"/>
      <c r="B43" s="478"/>
      <c r="C43" s="421"/>
      <c r="D43" s="106" t="s">
        <v>64</v>
      </c>
      <c r="E43" s="159">
        <v>195941211.37</v>
      </c>
      <c r="F43" s="73">
        <v>180312661.41</v>
      </c>
      <c r="G43" s="427"/>
      <c r="H43" s="427"/>
      <c r="I43" s="432"/>
      <c r="J43" s="432"/>
      <c r="K43" s="432"/>
      <c r="L43" s="481"/>
      <c r="M43" s="63"/>
    </row>
    <row r="44" spans="1:13" x14ac:dyDescent="0.2">
      <c r="A44" s="418"/>
      <c r="B44" s="478"/>
      <c r="C44" s="421"/>
      <c r="D44" s="114" t="s">
        <v>65</v>
      </c>
      <c r="E44" s="73">
        <v>0</v>
      </c>
      <c r="F44" s="73">
        <v>0</v>
      </c>
      <c r="G44" s="427"/>
      <c r="H44" s="427"/>
      <c r="I44" s="432"/>
      <c r="J44" s="432"/>
      <c r="K44" s="432"/>
      <c r="L44" s="481"/>
      <c r="M44" s="63"/>
    </row>
    <row r="45" spans="1:13" ht="19.5" x14ac:dyDescent="0.2">
      <c r="A45" s="418"/>
      <c r="B45" s="478"/>
      <c r="C45" s="421"/>
      <c r="D45" s="108" t="s">
        <v>66</v>
      </c>
      <c r="E45" s="160">
        <v>0</v>
      </c>
      <c r="F45" s="159">
        <v>0</v>
      </c>
      <c r="G45" s="427"/>
      <c r="H45" s="427"/>
      <c r="I45" s="432"/>
      <c r="J45" s="432"/>
      <c r="K45" s="432"/>
      <c r="L45" s="481"/>
      <c r="M45" s="63"/>
    </row>
    <row r="46" spans="1:13" ht="19.5" customHeight="1" x14ac:dyDescent="0.2">
      <c r="A46" s="516"/>
      <c r="B46" s="478"/>
      <c r="C46" s="421"/>
      <c r="D46" s="114" t="s">
        <v>63</v>
      </c>
      <c r="E46" s="152">
        <v>0</v>
      </c>
      <c r="F46" s="152">
        <v>0</v>
      </c>
      <c r="G46" s="428"/>
      <c r="H46" s="428"/>
      <c r="I46" s="433"/>
      <c r="J46" s="433"/>
      <c r="K46" s="433"/>
      <c r="L46" s="482"/>
      <c r="M46" s="63"/>
    </row>
    <row r="47" spans="1:13" s="14" customFormat="1" x14ac:dyDescent="0.2">
      <c r="A47" s="417" t="s">
        <v>71</v>
      </c>
      <c r="B47" s="419" t="s">
        <v>339</v>
      </c>
      <c r="C47" s="419" t="s">
        <v>182</v>
      </c>
      <c r="D47" s="108" t="s">
        <v>57</v>
      </c>
      <c r="E47" s="73">
        <f>E48+E52</f>
        <v>677123811.25999999</v>
      </c>
      <c r="F47" s="73">
        <f>F48+F52</f>
        <v>677123357.83000004</v>
      </c>
      <c r="G47" s="555"/>
      <c r="H47" s="426" t="s">
        <v>340</v>
      </c>
      <c r="I47" s="431" t="s">
        <v>67</v>
      </c>
      <c r="J47" s="431">
        <v>54.3</v>
      </c>
      <c r="K47" s="431">
        <v>54.3</v>
      </c>
      <c r="L47" s="411"/>
      <c r="M47" s="63"/>
    </row>
    <row r="48" spans="1:13" s="14" customFormat="1" ht="19.5" x14ac:dyDescent="0.2">
      <c r="A48" s="418"/>
      <c r="B48" s="478"/>
      <c r="C48" s="421"/>
      <c r="D48" s="108" t="s">
        <v>62</v>
      </c>
      <c r="E48" s="73">
        <f>E49+E50+E51</f>
        <v>677123811.25999999</v>
      </c>
      <c r="F48" s="160">
        <f>F49+F50+F51</f>
        <v>677123357.83000004</v>
      </c>
      <c r="G48" s="556"/>
      <c r="H48" s="427"/>
      <c r="I48" s="432"/>
      <c r="J48" s="432"/>
      <c r="K48" s="432"/>
      <c r="L48" s="412"/>
      <c r="M48" s="63"/>
    </row>
    <row r="49" spans="1:13" s="14" customFormat="1" x14ac:dyDescent="0.2">
      <c r="A49" s="418"/>
      <c r="B49" s="478"/>
      <c r="C49" s="421"/>
      <c r="D49" s="106" t="s">
        <v>64</v>
      </c>
      <c r="E49" s="159">
        <v>677123811.25999999</v>
      </c>
      <c r="F49" s="73">
        <v>677123357.83000004</v>
      </c>
      <c r="G49" s="556"/>
      <c r="H49" s="427"/>
      <c r="I49" s="432"/>
      <c r="J49" s="432"/>
      <c r="K49" s="432"/>
      <c r="L49" s="412"/>
      <c r="M49" s="63"/>
    </row>
    <row r="50" spans="1:13" s="14" customFormat="1" x14ac:dyDescent="0.2">
      <c r="A50" s="418"/>
      <c r="B50" s="478"/>
      <c r="C50" s="421"/>
      <c r="D50" s="114" t="s">
        <v>65</v>
      </c>
      <c r="E50" s="73">
        <v>0</v>
      </c>
      <c r="F50" s="73">
        <v>0</v>
      </c>
      <c r="G50" s="556"/>
      <c r="H50" s="427"/>
      <c r="I50" s="432"/>
      <c r="J50" s="432"/>
      <c r="K50" s="432"/>
      <c r="L50" s="412"/>
      <c r="M50" s="63"/>
    </row>
    <row r="51" spans="1:13" s="14" customFormat="1" ht="19.5" x14ac:dyDescent="0.2">
      <c r="A51" s="418"/>
      <c r="B51" s="478"/>
      <c r="C51" s="421"/>
      <c r="D51" s="108" t="s">
        <v>66</v>
      </c>
      <c r="E51" s="160">
        <v>0</v>
      </c>
      <c r="F51" s="159">
        <v>0</v>
      </c>
      <c r="G51" s="556"/>
      <c r="H51" s="427"/>
      <c r="I51" s="432"/>
      <c r="J51" s="432"/>
      <c r="K51" s="432"/>
      <c r="L51" s="412"/>
      <c r="M51" s="63"/>
    </row>
    <row r="52" spans="1:13" s="14" customFormat="1" ht="19.5" x14ac:dyDescent="0.2">
      <c r="A52" s="516"/>
      <c r="B52" s="478"/>
      <c r="C52" s="421"/>
      <c r="D52" s="114" t="s">
        <v>63</v>
      </c>
      <c r="E52" s="152">
        <v>0</v>
      </c>
      <c r="F52" s="152">
        <v>0</v>
      </c>
      <c r="G52" s="557"/>
      <c r="H52" s="428"/>
      <c r="I52" s="433"/>
      <c r="J52" s="433"/>
      <c r="K52" s="433"/>
      <c r="L52" s="413"/>
      <c r="M52" s="63"/>
    </row>
    <row r="53" spans="1:13" ht="13.5" customHeight="1" x14ac:dyDescent="0.2">
      <c r="A53" s="417" t="s">
        <v>72</v>
      </c>
      <c r="B53" s="419" t="s">
        <v>237</v>
      </c>
      <c r="C53" s="419" t="s">
        <v>182</v>
      </c>
      <c r="D53" s="108" t="s">
        <v>57</v>
      </c>
      <c r="E53" s="73">
        <f>E54+E58</f>
        <v>6000000</v>
      </c>
      <c r="F53" s="73">
        <f>F54+F58</f>
        <v>6000000</v>
      </c>
      <c r="G53" s="426"/>
      <c r="H53" s="426" t="s">
        <v>199</v>
      </c>
      <c r="I53" s="431" t="s">
        <v>67</v>
      </c>
      <c r="J53" s="431">
        <v>100</v>
      </c>
      <c r="K53" s="431">
        <v>100</v>
      </c>
      <c r="L53" s="621"/>
      <c r="M53" s="63"/>
    </row>
    <row r="54" spans="1:13" ht="19.5" customHeight="1" x14ac:dyDescent="0.2">
      <c r="A54" s="418"/>
      <c r="B54" s="478"/>
      <c r="C54" s="421"/>
      <c r="D54" s="108" t="s">
        <v>62</v>
      </c>
      <c r="E54" s="73">
        <f>E55+E56+E57</f>
        <v>6000000</v>
      </c>
      <c r="F54" s="73">
        <f>F55+F56+F57</f>
        <v>6000000</v>
      </c>
      <c r="G54" s="427"/>
      <c r="H54" s="558"/>
      <c r="I54" s="457"/>
      <c r="J54" s="461"/>
      <c r="K54" s="461"/>
      <c r="L54" s="622"/>
      <c r="M54" s="63"/>
    </row>
    <row r="55" spans="1:13" ht="14.25" customHeight="1" x14ac:dyDescent="0.2">
      <c r="A55" s="418"/>
      <c r="B55" s="478"/>
      <c r="C55" s="421"/>
      <c r="D55" s="114" t="s">
        <v>64</v>
      </c>
      <c r="E55" s="159">
        <v>6000000</v>
      </c>
      <c r="F55" s="301">
        <v>6000000</v>
      </c>
      <c r="G55" s="427"/>
      <c r="H55" s="558"/>
      <c r="I55" s="457"/>
      <c r="J55" s="461"/>
      <c r="K55" s="461"/>
      <c r="L55" s="622"/>
      <c r="M55" s="63"/>
    </row>
    <row r="56" spans="1:13" ht="13.5" customHeight="1" x14ac:dyDescent="0.2">
      <c r="A56" s="418"/>
      <c r="B56" s="478"/>
      <c r="C56" s="421"/>
      <c r="D56" s="114" t="s">
        <v>65</v>
      </c>
      <c r="E56" s="73">
        <v>0</v>
      </c>
      <c r="F56" s="73">
        <v>0</v>
      </c>
      <c r="G56" s="427"/>
      <c r="H56" s="558"/>
      <c r="I56" s="457"/>
      <c r="J56" s="461"/>
      <c r="K56" s="461"/>
      <c r="L56" s="622"/>
      <c r="M56" s="63"/>
    </row>
    <row r="57" spans="1:13" ht="21.75" customHeight="1" x14ac:dyDescent="0.2">
      <c r="A57" s="418"/>
      <c r="B57" s="478"/>
      <c r="C57" s="421"/>
      <c r="D57" s="108" t="s">
        <v>66</v>
      </c>
      <c r="E57" s="160">
        <v>0</v>
      </c>
      <c r="F57" s="159">
        <v>0</v>
      </c>
      <c r="G57" s="427"/>
      <c r="H57" s="558"/>
      <c r="I57" s="457"/>
      <c r="J57" s="461"/>
      <c r="K57" s="461"/>
      <c r="L57" s="622"/>
      <c r="M57" s="63"/>
    </row>
    <row r="58" spans="1:13" ht="20.25" customHeight="1" x14ac:dyDescent="0.2">
      <c r="A58" s="516"/>
      <c r="B58" s="478"/>
      <c r="C58" s="421"/>
      <c r="D58" s="114" t="s">
        <v>63</v>
      </c>
      <c r="E58" s="159">
        <v>0</v>
      </c>
      <c r="F58" s="159">
        <v>0</v>
      </c>
      <c r="G58" s="428"/>
      <c r="H58" s="559"/>
      <c r="I58" s="566"/>
      <c r="J58" s="462"/>
      <c r="K58" s="462"/>
      <c r="L58" s="623"/>
      <c r="M58" s="63"/>
    </row>
    <row r="59" spans="1:13" s="14" customFormat="1" ht="20.25" customHeight="1" x14ac:dyDescent="0.2">
      <c r="A59" s="417" t="s">
        <v>73</v>
      </c>
      <c r="B59" s="419" t="s">
        <v>341</v>
      </c>
      <c r="C59" s="419" t="s">
        <v>182</v>
      </c>
      <c r="D59" s="108" t="s">
        <v>57</v>
      </c>
      <c r="E59" s="73">
        <f>E60+E64</f>
        <v>58634455.18</v>
      </c>
      <c r="F59" s="73">
        <f>F60+F64</f>
        <v>46420752.57</v>
      </c>
      <c r="G59" s="426" t="s">
        <v>558</v>
      </c>
      <c r="H59" s="426" t="s">
        <v>342</v>
      </c>
      <c r="I59" s="431" t="s">
        <v>67</v>
      </c>
      <c r="J59" s="431">
        <v>43.5</v>
      </c>
      <c r="K59" s="431">
        <v>34.799999999999997</v>
      </c>
      <c r="L59" s="621" t="s">
        <v>532</v>
      </c>
      <c r="M59" s="63"/>
    </row>
    <row r="60" spans="1:13" s="14" customFormat="1" ht="20.25" customHeight="1" x14ac:dyDescent="0.2">
      <c r="A60" s="418"/>
      <c r="B60" s="478"/>
      <c r="C60" s="421"/>
      <c r="D60" s="108" t="s">
        <v>62</v>
      </c>
      <c r="E60" s="73">
        <f>E61+E62+E63</f>
        <v>58634455.18</v>
      </c>
      <c r="F60" s="73">
        <f>F61+F62+F63</f>
        <v>46420752.57</v>
      </c>
      <c r="G60" s="427"/>
      <c r="H60" s="558"/>
      <c r="I60" s="457"/>
      <c r="J60" s="461"/>
      <c r="K60" s="461"/>
      <c r="L60" s="622"/>
      <c r="M60" s="63"/>
    </row>
    <row r="61" spans="1:13" s="14" customFormat="1" ht="20.25" customHeight="1" x14ac:dyDescent="0.2">
      <c r="A61" s="418"/>
      <c r="B61" s="478"/>
      <c r="C61" s="421"/>
      <c r="D61" s="114" t="s">
        <v>64</v>
      </c>
      <c r="E61" s="159">
        <v>58634455.18</v>
      </c>
      <c r="F61" s="213">
        <v>46420752.57</v>
      </c>
      <c r="G61" s="427"/>
      <c r="H61" s="558"/>
      <c r="I61" s="457"/>
      <c r="J61" s="461"/>
      <c r="K61" s="461"/>
      <c r="L61" s="622"/>
      <c r="M61" s="63"/>
    </row>
    <row r="62" spans="1:13" s="14" customFormat="1" ht="20.25" customHeight="1" x14ac:dyDescent="0.2">
      <c r="A62" s="418"/>
      <c r="B62" s="478"/>
      <c r="C62" s="421"/>
      <c r="D62" s="114" t="s">
        <v>65</v>
      </c>
      <c r="E62" s="73">
        <v>0</v>
      </c>
      <c r="F62" s="73">
        <v>0</v>
      </c>
      <c r="G62" s="427"/>
      <c r="H62" s="558"/>
      <c r="I62" s="457"/>
      <c r="J62" s="461"/>
      <c r="K62" s="461"/>
      <c r="L62" s="622"/>
      <c r="M62" s="63"/>
    </row>
    <row r="63" spans="1:13" s="14" customFormat="1" ht="20.25" customHeight="1" x14ac:dyDescent="0.2">
      <c r="A63" s="418"/>
      <c r="B63" s="478"/>
      <c r="C63" s="421"/>
      <c r="D63" s="108" t="s">
        <v>66</v>
      </c>
      <c r="E63" s="160">
        <v>0</v>
      </c>
      <c r="F63" s="159">
        <v>0</v>
      </c>
      <c r="G63" s="427"/>
      <c r="H63" s="558"/>
      <c r="I63" s="457"/>
      <c r="J63" s="461"/>
      <c r="K63" s="461"/>
      <c r="L63" s="622"/>
      <c r="M63" s="63"/>
    </row>
    <row r="64" spans="1:13" s="14" customFormat="1" ht="72" customHeight="1" x14ac:dyDescent="0.2">
      <c r="A64" s="516"/>
      <c r="B64" s="478"/>
      <c r="C64" s="421"/>
      <c r="D64" s="114" t="s">
        <v>63</v>
      </c>
      <c r="E64" s="159">
        <v>0</v>
      </c>
      <c r="F64" s="159">
        <v>0</v>
      </c>
      <c r="G64" s="428"/>
      <c r="H64" s="559"/>
      <c r="I64" s="566"/>
      <c r="J64" s="462"/>
      <c r="K64" s="462"/>
      <c r="L64" s="623"/>
      <c r="M64" s="63"/>
    </row>
    <row r="65" spans="1:13" s="10" customFormat="1" ht="20.25" customHeight="1" x14ac:dyDescent="0.2">
      <c r="A65" s="417" t="s">
        <v>39</v>
      </c>
      <c r="B65" s="419" t="s">
        <v>343</v>
      </c>
      <c r="C65" s="419" t="s">
        <v>182</v>
      </c>
      <c r="D65" s="108" t="s">
        <v>57</v>
      </c>
      <c r="E65" s="73">
        <f>E66+E70</f>
        <v>1500000</v>
      </c>
      <c r="F65" s="73">
        <f>F66+F70</f>
        <v>1500000</v>
      </c>
      <c r="G65" s="567"/>
      <c r="H65" s="426" t="s">
        <v>344</v>
      </c>
      <c r="I65" s="431" t="s">
        <v>67</v>
      </c>
      <c r="J65" s="431">
        <v>1</v>
      </c>
      <c r="K65" s="431">
        <v>1</v>
      </c>
      <c r="L65" s="411"/>
      <c r="M65" s="63"/>
    </row>
    <row r="66" spans="1:13" s="10" customFormat="1" ht="20.25" customHeight="1" x14ac:dyDescent="0.2">
      <c r="A66" s="418"/>
      <c r="B66" s="478"/>
      <c r="C66" s="421"/>
      <c r="D66" s="108" t="s">
        <v>62</v>
      </c>
      <c r="E66" s="73">
        <f>E67+E68+E69</f>
        <v>1500000</v>
      </c>
      <c r="F66" s="73">
        <f>F67+F68+F69</f>
        <v>1500000</v>
      </c>
      <c r="G66" s="568"/>
      <c r="H66" s="558"/>
      <c r="I66" s="457"/>
      <c r="J66" s="461"/>
      <c r="K66" s="461"/>
      <c r="L66" s="412"/>
      <c r="M66" s="63"/>
    </row>
    <row r="67" spans="1:13" s="10" customFormat="1" ht="12.75" customHeight="1" x14ac:dyDescent="0.2">
      <c r="A67" s="418"/>
      <c r="B67" s="478"/>
      <c r="C67" s="421"/>
      <c r="D67" s="114" t="s">
        <v>64</v>
      </c>
      <c r="E67" s="159">
        <v>1500000</v>
      </c>
      <c r="F67" s="325">
        <v>1500000</v>
      </c>
      <c r="G67" s="568"/>
      <c r="H67" s="558"/>
      <c r="I67" s="457"/>
      <c r="J67" s="461"/>
      <c r="K67" s="461"/>
      <c r="L67" s="412"/>
      <c r="M67" s="63"/>
    </row>
    <row r="68" spans="1:13" s="10" customFormat="1" ht="14.25" customHeight="1" x14ac:dyDescent="0.2">
      <c r="A68" s="418"/>
      <c r="B68" s="478"/>
      <c r="C68" s="421"/>
      <c r="D68" s="114" t="s">
        <v>65</v>
      </c>
      <c r="E68" s="73">
        <v>0</v>
      </c>
      <c r="F68" s="73">
        <v>0</v>
      </c>
      <c r="G68" s="568"/>
      <c r="H68" s="558"/>
      <c r="I68" s="457"/>
      <c r="J68" s="461"/>
      <c r="K68" s="461"/>
      <c r="L68" s="412"/>
      <c r="M68" s="63"/>
    </row>
    <row r="69" spans="1:13" s="10" customFormat="1" ht="20.25" customHeight="1" x14ac:dyDescent="0.2">
      <c r="A69" s="418"/>
      <c r="B69" s="478"/>
      <c r="C69" s="421"/>
      <c r="D69" s="108" t="s">
        <v>66</v>
      </c>
      <c r="E69" s="160">
        <v>0</v>
      </c>
      <c r="F69" s="159">
        <v>0</v>
      </c>
      <c r="G69" s="568"/>
      <c r="H69" s="558"/>
      <c r="I69" s="457"/>
      <c r="J69" s="461"/>
      <c r="K69" s="461"/>
      <c r="L69" s="412"/>
      <c r="M69" s="63"/>
    </row>
    <row r="70" spans="1:13" s="10" customFormat="1" ht="20.25" customHeight="1" x14ac:dyDescent="0.2">
      <c r="A70" s="516"/>
      <c r="B70" s="478"/>
      <c r="C70" s="421"/>
      <c r="D70" s="114" t="s">
        <v>63</v>
      </c>
      <c r="E70" s="159">
        <v>0</v>
      </c>
      <c r="F70" s="159">
        <v>0</v>
      </c>
      <c r="G70" s="569"/>
      <c r="H70" s="559"/>
      <c r="I70" s="566"/>
      <c r="J70" s="462"/>
      <c r="K70" s="462"/>
      <c r="L70" s="413"/>
      <c r="M70" s="63"/>
    </row>
    <row r="71" spans="1:13" s="10" customFormat="1" ht="20.25" customHeight="1" x14ac:dyDescent="0.2">
      <c r="A71" s="563" t="s">
        <v>40</v>
      </c>
      <c r="B71" s="419" t="s">
        <v>404</v>
      </c>
      <c r="C71" s="419" t="s">
        <v>182</v>
      </c>
      <c r="D71" s="108" t="s">
        <v>57</v>
      </c>
      <c r="E71" s="45">
        <f>E72+E76</f>
        <v>33692170.159999996</v>
      </c>
      <c r="F71" s="45">
        <f>F72+F76</f>
        <v>33692170.159999996</v>
      </c>
      <c r="G71" s="449"/>
      <c r="H71" s="426" t="s">
        <v>405</v>
      </c>
      <c r="I71" s="560" t="s">
        <v>94</v>
      </c>
      <c r="J71" s="560">
        <v>7</v>
      </c>
      <c r="K71" s="560">
        <v>7</v>
      </c>
      <c r="L71" s="469"/>
      <c r="M71" s="63"/>
    </row>
    <row r="72" spans="1:13" s="10" customFormat="1" ht="20.25" customHeight="1" x14ac:dyDescent="0.2">
      <c r="A72" s="564"/>
      <c r="B72" s="478"/>
      <c r="C72" s="478"/>
      <c r="D72" s="108" t="s">
        <v>62</v>
      </c>
      <c r="E72" s="45">
        <f>E73+E74+E75</f>
        <v>33692170.159999996</v>
      </c>
      <c r="F72" s="45">
        <f>F73+F74+F75</f>
        <v>33692170.159999996</v>
      </c>
      <c r="G72" s="450"/>
      <c r="H72" s="558"/>
      <c r="I72" s="561"/>
      <c r="J72" s="561"/>
      <c r="K72" s="561"/>
      <c r="L72" s="470"/>
      <c r="M72" s="63"/>
    </row>
    <row r="73" spans="1:13" s="10" customFormat="1" ht="20.25" customHeight="1" x14ac:dyDescent="0.2">
      <c r="A73" s="564"/>
      <c r="B73" s="478"/>
      <c r="C73" s="478"/>
      <c r="D73" s="108" t="s">
        <v>64</v>
      </c>
      <c r="E73" s="46">
        <v>33692170.159999996</v>
      </c>
      <c r="F73" s="46">
        <v>33692170.159999996</v>
      </c>
      <c r="G73" s="450"/>
      <c r="H73" s="558"/>
      <c r="I73" s="561"/>
      <c r="J73" s="561"/>
      <c r="K73" s="561"/>
      <c r="L73" s="470"/>
      <c r="M73" s="63"/>
    </row>
    <row r="74" spans="1:13" s="10" customFormat="1" ht="20.25" customHeight="1" x14ac:dyDescent="0.2">
      <c r="A74" s="564"/>
      <c r="B74" s="478"/>
      <c r="C74" s="478"/>
      <c r="D74" s="108" t="s">
        <v>65</v>
      </c>
      <c r="E74" s="45">
        <v>0</v>
      </c>
      <c r="F74" s="45">
        <v>0</v>
      </c>
      <c r="G74" s="450"/>
      <c r="H74" s="558"/>
      <c r="I74" s="561"/>
      <c r="J74" s="561"/>
      <c r="K74" s="561"/>
      <c r="L74" s="470"/>
      <c r="M74" s="63"/>
    </row>
    <row r="75" spans="1:13" s="10" customFormat="1" ht="20.25" customHeight="1" x14ac:dyDescent="0.2">
      <c r="A75" s="564"/>
      <c r="B75" s="478"/>
      <c r="C75" s="478"/>
      <c r="D75" s="108" t="s">
        <v>66</v>
      </c>
      <c r="E75" s="47">
        <v>0</v>
      </c>
      <c r="F75" s="46">
        <v>0</v>
      </c>
      <c r="G75" s="450"/>
      <c r="H75" s="558"/>
      <c r="I75" s="561"/>
      <c r="J75" s="561"/>
      <c r="K75" s="561"/>
      <c r="L75" s="470"/>
      <c r="M75" s="63"/>
    </row>
    <row r="76" spans="1:13" s="10" customFormat="1" ht="20.25" customHeight="1" x14ac:dyDescent="0.2">
      <c r="A76" s="565"/>
      <c r="B76" s="478"/>
      <c r="C76" s="478"/>
      <c r="D76" s="108" t="s">
        <v>63</v>
      </c>
      <c r="E76" s="46">
        <v>0</v>
      </c>
      <c r="F76" s="46">
        <v>0</v>
      </c>
      <c r="G76" s="451"/>
      <c r="H76" s="559"/>
      <c r="I76" s="562"/>
      <c r="J76" s="562"/>
      <c r="K76" s="562"/>
      <c r="L76" s="471"/>
      <c r="M76" s="63"/>
    </row>
    <row r="77" spans="1:13" s="10" customFormat="1" ht="12.75" customHeight="1" x14ac:dyDescent="0.2">
      <c r="A77" s="563" t="s">
        <v>31</v>
      </c>
      <c r="B77" s="419" t="s">
        <v>413</v>
      </c>
      <c r="C77" s="419" t="s">
        <v>182</v>
      </c>
      <c r="D77" s="108" t="s">
        <v>57</v>
      </c>
      <c r="E77" s="45">
        <f>E78+E82</f>
        <v>26650000</v>
      </c>
      <c r="F77" s="45">
        <f>F78+F82</f>
        <v>26650000</v>
      </c>
      <c r="G77" s="449"/>
      <c r="H77" s="426" t="s">
        <v>430</v>
      </c>
      <c r="I77" s="560" t="s">
        <v>84</v>
      </c>
      <c r="J77" s="560">
        <v>1</v>
      </c>
      <c r="K77" s="560">
        <v>1</v>
      </c>
      <c r="L77" s="469"/>
      <c r="M77" s="63"/>
    </row>
    <row r="78" spans="1:13" s="10" customFormat="1" ht="21" customHeight="1" x14ac:dyDescent="0.2">
      <c r="A78" s="564"/>
      <c r="B78" s="478"/>
      <c r="C78" s="478"/>
      <c r="D78" s="108" t="s">
        <v>62</v>
      </c>
      <c r="E78" s="45">
        <f>E79+E80</f>
        <v>26650000</v>
      </c>
      <c r="F78" s="45">
        <f>F79+F80</f>
        <v>26650000</v>
      </c>
      <c r="G78" s="450"/>
      <c r="H78" s="558"/>
      <c r="I78" s="561"/>
      <c r="J78" s="561"/>
      <c r="K78" s="561"/>
      <c r="L78" s="470"/>
      <c r="M78" s="63"/>
    </row>
    <row r="79" spans="1:13" s="10" customFormat="1" ht="16.5" customHeight="1" x14ac:dyDescent="0.2">
      <c r="A79" s="564"/>
      <c r="B79" s="478"/>
      <c r="C79" s="478"/>
      <c r="D79" s="108" t="s">
        <v>64</v>
      </c>
      <c r="E79" s="46">
        <v>26650000</v>
      </c>
      <c r="F79" s="46">
        <v>26650000</v>
      </c>
      <c r="G79" s="450"/>
      <c r="H79" s="558"/>
      <c r="I79" s="561"/>
      <c r="J79" s="561"/>
      <c r="K79" s="561"/>
      <c r="L79" s="470"/>
      <c r="M79" s="63"/>
    </row>
    <row r="80" spans="1:13" s="10" customFormat="1" ht="13.5" customHeight="1" x14ac:dyDescent="0.2">
      <c r="A80" s="564"/>
      <c r="B80" s="478"/>
      <c r="C80" s="478"/>
      <c r="D80" s="108" t="s">
        <v>65</v>
      </c>
      <c r="E80" s="45">
        <v>0</v>
      </c>
      <c r="F80" s="45">
        <v>0</v>
      </c>
      <c r="G80" s="450"/>
      <c r="H80" s="558"/>
      <c r="I80" s="561"/>
      <c r="J80" s="561"/>
      <c r="K80" s="561"/>
      <c r="L80" s="470"/>
      <c r="M80" s="63"/>
    </row>
    <row r="81" spans="1:13" s="10" customFormat="1" ht="21" customHeight="1" x14ac:dyDescent="0.2">
      <c r="A81" s="564"/>
      <c r="B81" s="478"/>
      <c r="C81" s="478"/>
      <c r="D81" s="108" t="s">
        <v>66</v>
      </c>
      <c r="E81" s="47">
        <v>0</v>
      </c>
      <c r="F81" s="46">
        <v>0</v>
      </c>
      <c r="G81" s="450"/>
      <c r="H81" s="558"/>
      <c r="I81" s="561"/>
      <c r="J81" s="561"/>
      <c r="K81" s="561"/>
      <c r="L81" s="470"/>
      <c r="M81" s="63"/>
    </row>
    <row r="82" spans="1:13" s="10" customFormat="1" ht="13.5" customHeight="1" x14ac:dyDescent="0.2">
      <c r="A82" s="565"/>
      <c r="B82" s="478"/>
      <c r="C82" s="478"/>
      <c r="D82" s="108" t="s">
        <v>63</v>
      </c>
      <c r="E82" s="46">
        <v>0</v>
      </c>
      <c r="F82" s="46">
        <v>0</v>
      </c>
      <c r="G82" s="451"/>
      <c r="H82" s="559"/>
      <c r="I82" s="562"/>
      <c r="J82" s="562"/>
      <c r="K82" s="562"/>
      <c r="L82" s="471"/>
      <c r="M82" s="63"/>
    </row>
    <row r="83" spans="1:13" s="10" customFormat="1" ht="21" customHeight="1" x14ac:dyDescent="0.2">
      <c r="A83" s="563" t="s">
        <v>16</v>
      </c>
      <c r="B83" s="419" t="s">
        <v>414</v>
      </c>
      <c r="C83" s="419" t="s">
        <v>182</v>
      </c>
      <c r="D83" s="108" t="s">
        <v>57</v>
      </c>
      <c r="E83" s="45">
        <f>E84+E88</f>
        <v>48783439.859999999</v>
      </c>
      <c r="F83" s="45">
        <f>F84+F88</f>
        <v>47707470.689999998</v>
      </c>
      <c r="G83" s="449"/>
      <c r="H83" s="426" t="s">
        <v>415</v>
      </c>
      <c r="I83" s="560" t="s">
        <v>67</v>
      </c>
      <c r="J83" s="560">
        <v>23.9</v>
      </c>
      <c r="K83" s="560">
        <v>19.600000000000001</v>
      </c>
      <c r="L83" s="469"/>
      <c r="M83" s="63"/>
    </row>
    <row r="84" spans="1:13" s="10" customFormat="1" ht="21" customHeight="1" x14ac:dyDescent="0.2">
      <c r="A84" s="564"/>
      <c r="B84" s="478"/>
      <c r="C84" s="478"/>
      <c r="D84" s="108" t="s">
        <v>62</v>
      </c>
      <c r="E84" s="45">
        <f>E85+E86</f>
        <v>48783439.859999999</v>
      </c>
      <c r="F84" s="45">
        <f>F85+F86</f>
        <v>47707470.689999998</v>
      </c>
      <c r="G84" s="450"/>
      <c r="H84" s="558"/>
      <c r="I84" s="561"/>
      <c r="J84" s="561"/>
      <c r="K84" s="561"/>
      <c r="L84" s="470"/>
      <c r="M84" s="63"/>
    </row>
    <row r="85" spans="1:13" s="10" customFormat="1" ht="21" customHeight="1" x14ac:dyDescent="0.2">
      <c r="A85" s="564"/>
      <c r="B85" s="478"/>
      <c r="C85" s="478"/>
      <c r="D85" s="108" t="s">
        <v>64</v>
      </c>
      <c r="E85" s="46">
        <v>48783439.859999999</v>
      </c>
      <c r="F85" s="45">
        <v>47707470.689999998</v>
      </c>
      <c r="G85" s="450"/>
      <c r="H85" s="558"/>
      <c r="I85" s="561"/>
      <c r="J85" s="561"/>
      <c r="K85" s="561"/>
      <c r="L85" s="470"/>
      <c r="M85" s="63"/>
    </row>
    <row r="86" spans="1:13" s="10" customFormat="1" ht="21" customHeight="1" x14ac:dyDescent="0.2">
      <c r="A86" s="564"/>
      <c r="B86" s="478"/>
      <c r="C86" s="478"/>
      <c r="D86" s="108" t="s">
        <v>65</v>
      </c>
      <c r="E86" s="45">
        <v>0</v>
      </c>
      <c r="F86" s="45">
        <v>0</v>
      </c>
      <c r="G86" s="450"/>
      <c r="H86" s="558"/>
      <c r="I86" s="561"/>
      <c r="J86" s="561"/>
      <c r="K86" s="561"/>
      <c r="L86" s="470"/>
      <c r="M86" s="63"/>
    </row>
    <row r="87" spans="1:13" s="10" customFormat="1" ht="21" customHeight="1" x14ac:dyDescent="0.2">
      <c r="A87" s="564"/>
      <c r="B87" s="478"/>
      <c r="C87" s="478"/>
      <c r="D87" s="108" t="s">
        <v>66</v>
      </c>
      <c r="E87" s="47">
        <v>0</v>
      </c>
      <c r="F87" s="46">
        <v>0</v>
      </c>
      <c r="G87" s="450"/>
      <c r="H87" s="558"/>
      <c r="I87" s="561"/>
      <c r="J87" s="561"/>
      <c r="K87" s="561"/>
      <c r="L87" s="470"/>
      <c r="M87" s="63"/>
    </row>
    <row r="88" spans="1:13" s="10" customFormat="1" ht="21" customHeight="1" x14ac:dyDescent="0.2">
      <c r="A88" s="565"/>
      <c r="B88" s="478"/>
      <c r="C88" s="478"/>
      <c r="D88" s="108" t="s">
        <v>63</v>
      </c>
      <c r="E88" s="46">
        <v>0</v>
      </c>
      <c r="F88" s="46">
        <v>0</v>
      </c>
      <c r="G88" s="451"/>
      <c r="H88" s="559"/>
      <c r="I88" s="562"/>
      <c r="J88" s="562"/>
      <c r="K88" s="562"/>
      <c r="L88" s="471"/>
      <c r="M88" s="63"/>
    </row>
    <row r="89" spans="1:13" s="10" customFormat="1" ht="21" customHeight="1" x14ac:dyDescent="0.2">
      <c r="A89" s="563" t="s">
        <v>134</v>
      </c>
      <c r="B89" s="419" t="s">
        <v>431</v>
      </c>
      <c r="C89" s="563" t="s">
        <v>182</v>
      </c>
      <c r="D89" s="206" t="s">
        <v>57</v>
      </c>
      <c r="E89" s="45">
        <f>E90+E94</f>
        <v>17934105.120000001</v>
      </c>
      <c r="F89" s="45">
        <f>F90+F94</f>
        <v>17934105.120000001</v>
      </c>
      <c r="G89" s="449"/>
      <c r="H89" s="426" t="s">
        <v>462</v>
      </c>
      <c r="I89" s="560" t="s">
        <v>463</v>
      </c>
      <c r="J89" s="560">
        <v>0</v>
      </c>
      <c r="K89" s="560">
        <v>0</v>
      </c>
      <c r="L89" s="469"/>
      <c r="M89" s="88"/>
    </row>
    <row r="90" spans="1:13" s="10" customFormat="1" ht="21" customHeight="1" x14ac:dyDescent="0.2">
      <c r="A90" s="564"/>
      <c r="B90" s="478"/>
      <c r="C90" s="564"/>
      <c r="D90" s="206" t="s">
        <v>62</v>
      </c>
      <c r="E90" s="45">
        <f>E91+E92</f>
        <v>17934105.120000001</v>
      </c>
      <c r="F90" s="45">
        <f>F91+F92</f>
        <v>17934105.120000001</v>
      </c>
      <c r="G90" s="450"/>
      <c r="H90" s="558"/>
      <c r="I90" s="561"/>
      <c r="J90" s="561"/>
      <c r="K90" s="561"/>
      <c r="L90" s="470"/>
      <c r="M90" s="88"/>
    </row>
    <row r="91" spans="1:13" s="10" customFormat="1" ht="21" customHeight="1" x14ac:dyDescent="0.2">
      <c r="A91" s="564"/>
      <c r="B91" s="478"/>
      <c r="C91" s="564"/>
      <c r="D91" s="206" t="s">
        <v>64</v>
      </c>
      <c r="E91" s="46">
        <v>17934105.120000001</v>
      </c>
      <c r="F91" s="46">
        <v>17934105.120000001</v>
      </c>
      <c r="G91" s="450"/>
      <c r="H91" s="558"/>
      <c r="I91" s="561"/>
      <c r="J91" s="561"/>
      <c r="K91" s="561"/>
      <c r="L91" s="470"/>
      <c r="M91" s="88"/>
    </row>
    <row r="92" spans="1:13" s="10" customFormat="1" ht="21" customHeight="1" x14ac:dyDescent="0.2">
      <c r="A92" s="564"/>
      <c r="B92" s="478"/>
      <c r="C92" s="564"/>
      <c r="D92" s="206" t="s">
        <v>65</v>
      </c>
      <c r="E92" s="45">
        <v>0</v>
      </c>
      <c r="F92" s="45">
        <v>0</v>
      </c>
      <c r="G92" s="450"/>
      <c r="H92" s="558"/>
      <c r="I92" s="561"/>
      <c r="J92" s="561"/>
      <c r="K92" s="561"/>
      <c r="L92" s="470"/>
      <c r="M92" s="88"/>
    </row>
    <row r="93" spans="1:13" s="10" customFormat="1" ht="21" customHeight="1" x14ac:dyDescent="0.2">
      <c r="A93" s="564"/>
      <c r="B93" s="478"/>
      <c r="C93" s="564"/>
      <c r="D93" s="206" t="s">
        <v>66</v>
      </c>
      <c r="E93" s="47">
        <v>0</v>
      </c>
      <c r="F93" s="46">
        <v>0</v>
      </c>
      <c r="G93" s="450"/>
      <c r="H93" s="558"/>
      <c r="I93" s="561"/>
      <c r="J93" s="561"/>
      <c r="K93" s="561"/>
      <c r="L93" s="470"/>
      <c r="M93" s="88"/>
    </row>
    <row r="94" spans="1:13" s="10" customFormat="1" ht="21" customHeight="1" x14ac:dyDescent="0.2">
      <c r="A94" s="565"/>
      <c r="B94" s="478"/>
      <c r="C94" s="565"/>
      <c r="D94" s="206" t="s">
        <v>63</v>
      </c>
      <c r="E94" s="46">
        <v>0</v>
      </c>
      <c r="F94" s="46">
        <v>0</v>
      </c>
      <c r="G94" s="451"/>
      <c r="H94" s="559"/>
      <c r="I94" s="562"/>
      <c r="J94" s="562"/>
      <c r="K94" s="562"/>
      <c r="L94" s="471"/>
      <c r="M94" s="88"/>
    </row>
    <row r="95" spans="1:13" s="10" customFormat="1" ht="21" customHeight="1" x14ac:dyDescent="0.2">
      <c r="A95" s="563" t="s">
        <v>135</v>
      </c>
      <c r="B95" s="419" t="s">
        <v>450</v>
      </c>
      <c r="C95" s="419" t="s">
        <v>182</v>
      </c>
      <c r="D95" s="264" t="s">
        <v>57</v>
      </c>
      <c r="E95" s="45">
        <f>E97+E103</f>
        <v>0</v>
      </c>
      <c r="F95" s="45">
        <f>F97+F103</f>
        <v>0</v>
      </c>
      <c r="G95" s="449"/>
      <c r="H95" s="426"/>
      <c r="I95" s="560"/>
      <c r="J95" s="560"/>
      <c r="K95" s="560"/>
      <c r="L95" s="469"/>
      <c r="M95" s="88"/>
    </row>
    <row r="96" spans="1:13" s="10" customFormat="1" ht="21" customHeight="1" x14ac:dyDescent="0.2">
      <c r="A96" s="564"/>
      <c r="B96" s="421"/>
      <c r="C96" s="421"/>
      <c r="D96" s="40" t="s">
        <v>449</v>
      </c>
      <c r="E96" s="45">
        <f>E98</f>
        <v>3796260.92</v>
      </c>
      <c r="F96" s="45">
        <f>F98</f>
        <v>3796260.92</v>
      </c>
      <c r="G96" s="450"/>
      <c r="H96" s="427"/>
      <c r="I96" s="570"/>
      <c r="J96" s="570"/>
      <c r="K96" s="570"/>
      <c r="L96" s="470"/>
      <c r="M96" s="88"/>
    </row>
    <row r="97" spans="1:13" s="10" customFormat="1" ht="21" customHeight="1" x14ac:dyDescent="0.2">
      <c r="A97" s="564"/>
      <c r="B97" s="478"/>
      <c r="C97" s="478"/>
      <c r="D97" s="264" t="s">
        <v>62</v>
      </c>
      <c r="E97" s="45">
        <f>E99+E101</f>
        <v>0</v>
      </c>
      <c r="F97" s="45">
        <f>F99+F101</f>
        <v>0</v>
      </c>
      <c r="G97" s="450"/>
      <c r="H97" s="558"/>
      <c r="I97" s="561"/>
      <c r="J97" s="561"/>
      <c r="K97" s="561"/>
      <c r="L97" s="470"/>
      <c r="M97" s="88"/>
    </row>
    <row r="98" spans="1:13" s="10" customFormat="1" ht="21" customHeight="1" x14ac:dyDescent="0.2">
      <c r="A98" s="564"/>
      <c r="B98" s="478"/>
      <c r="C98" s="478"/>
      <c r="D98" s="40" t="s">
        <v>449</v>
      </c>
      <c r="E98" s="46">
        <f>E100</f>
        <v>3796260.92</v>
      </c>
      <c r="F98" s="398">
        <f>F100</f>
        <v>3796260.92</v>
      </c>
      <c r="G98" s="450"/>
      <c r="H98" s="558"/>
      <c r="I98" s="561"/>
      <c r="J98" s="561"/>
      <c r="K98" s="561"/>
      <c r="L98" s="470"/>
      <c r="M98" s="88"/>
    </row>
    <row r="99" spans="1:13" s="10" customFormat="1" ht="21" customHeight="1" x14ac:dyDescent="0.2">
      <c r="A99" s="564"/>
      <c r="B99" s="478"/>
      <c r="C99" s="478"/>
      <c r="D99" s="264" t="s">
        <v>64</v>
      </c>
      <c r="E99" s="46">
        <v>0</v>
      </c>
      <c r="F99" s="45">
        <v>0</v>
      </c>
      <c r="G99" s="450"/>
      <c r="H99" s="558"/>
      <c r="I99" s="561"/>
      <c r="J99" s="561"/>
      <c r="K99" s="561"/>
      <c r="L99" s="470"/>
      <c r="M99" s="88"/>
    </row>
    <row r="100" spans="1:13" s="10" customFormat="1" ht="21" customHeight="1" x14ac:dyDescent="0.2">
      <c r="A100" s="564"/>
      <c r="B100" s="478"/>
      <c r="C100" s="478"/>
      <c r="D100" s="40" t="s">
        <v>449</v>
      </c>
      <c r="E100" s="46">
        <v>3796260.92</v>
      </c>
      <c r="F100" s="398">
        <v>3796260.92</v>
      </c>
      <c r="G100" s="450"/>
      <c r="H100" s="558"/>
      <c r="I100" s="561"/>
      <c r="J100" s="561"/>
      <c r="K100" s="561"/>
      <c r="L100" s="470"/>
      <c r="M100" s="88"/>
    </row>
    <row r="101" spans="1:13" s="10" customFormat="1" ht="21" customHeight="1" x14ac:dyDescent="0.2">
      <c r="A101" s="564"/>
      <c r="B101" s="478"/>
      <c r="C101" s="478"/>
      <c r="D101" s="264" t="s">
        <v>65</v>
      </c>
      <c r="E101" s="45">
        <v>0</v>
      </c>
      <c r="F101" s="45">
        <v>0</v>
      </c>
      <c r="G101" s="450"/>
      <c r="H101" s="558"/>
      <c r="I101" s="561"/>
      <c r="J101" s="561"/>
      <c r="K101" s="561"/>
      <c r="L101" s="470"/>
      <c r="M101" s="88"/>
    </row>
    <row r="102" spans="1:13" s="10" customFormat="1" ht="21" customHeight="1" x14ac:dyDescent="0.2">
      <c r="A102" s="564"/>
      <c r="B102" s="478"/>
      <c r="C102" s="478"/>
      <c r="D102" s="264" t="s">
        <v>66</v>
      </c>
      <c r="E102" s="47">
        <v>0</v>
      </c>
      <c r="F102" s="46">
        <v>0</v>
      </c>
      <c r="G102" s="450"/>
      <c r="H102" s="558"/>
      <c r="I102" s="561"/>
      <c r="J102" s="561"/>
      <c r="K102" s="561"/>
      <c r="L102" s="470"/>
      <c r="M102" s="88"/>
    </row>
    <row r="103" spans="1:13" s="10" customFormat="1" ht="21" customHeight="1" x14ac:dyDescent="0.2">
      <c r="A103" s="565"/>
      <c r="B103" s="478"/>
      <c r="C103" s="478"/>
      <c r="D103" s="264" t="s">
        <v>63</v>
      </c>
      <c r="E103" s="46">
        <v>0</v>
      </c>
      <c r="F103" s="46">
        <v>0</v>
      </c>
      <c r="G103" s="451"/>
      <c r="H103" s="559"/>
      <c r="I103" s="562"/>
      <c r="J103" s="562"/>
      <c r="K103" s="562"/>
      <c r="L103" s="471"/>
      <c r="M103" s="88"/>
    </row>
    <row r="104" spans="1:13" s="10" customFormat="1" ht="13.5" customHeight="1" x14ac:dyDescent="0.2">
      <c r="A104" s="563" t="s">
        <v>135</v>
      </c>
      <c r="B104" s="419" t="s">
        <v>451</v>
      </c>
      <c r="C104" s="563" t="s">
        <v>182</v>
      </c>
      <c r="D104" s="108" t="s">
        <v>57</v>
      </c>
      <c r="E104" s="45">
        <f>E105+E109</f>
        <v>190513722</v>
      </c>
      <c r="F104" s="45">
        <f>F105+F109</f>
        <v>132438344.08</v>
      </c>
      <c r="G104" s="426" t="s">
        <v>558</v>
      </c>
      <c r="H104" s="426" t="s">
        <v>452</v>
      </c>
      <c r="I104" s="168" t="s">
        <v>374</v>
      </c>
      <c r="J104" s="230">
        <v>23</v>
      </c>
      <c r="K104" s="230">
        <v>17</v>
      </c>
      <c r="L104" s="440" t="s">
        <v>552</v>
      </c>
      <c r="M104" s="63"/>
    </row>
    <row r="105" spans="1:13" s="10" customFormat="1" ht="19.5" customHeight="1" x14ac:dyDescent="0.2">
      <c r="A105" s="564"/>
      <c r="B105" s="478"/>
      <c r="C105" s="564"/>
      <c r="D105" s="108" t="s">
        <v>62</v>
      </c>
      <c r="E105" s="45">
        <f>E106+E107</f>
        <v>190513722</v>
      </c>
      <c r="F105" s="45">
        <f>F106+F107</f>
        <v>132438344.08</v>
      </c>
      <c r="G105" s="427"/>
      <c r="H105" s="427"/>
      <c r="I105" s="165"/>
      <c r="J105" s="261"/>
      <c r="K105" s="261"/>
      <c r="L105" s="441"/>
      <c r="M105" s="63"/>
    </row>
    <row r="106" spans="1:13" s="10" customFormat="1" ht="15" customHeight="1" x14ac:dyDescent="0.2">
      <c r="A106" s="564"/>
      <c r="B106" s="478"/>
      <c r="C106" s="564"/>
      <c r="D106" s="108" t="s">
        <v>64</v>
      </c>
      <c r="E106" s="46">
        <v>4286558.75</v>
      </c>
      <c r="F106" s="45">
        <v>2979862.75</v>
      </c>
      <c r="G106" s="427"/>
      <c r="H106" s="427"/>
      <c r="I106" s="165"/>
      <c r="J106" s="261"/>
      <c r="K106" s="261"/>
      <c r="L106" s="441"/>
      <c r="M106" s="63"/>
    </row>
    <row r="107" spans="1:13" s="10" customFormat="1" ht="16.5" customHeight="1" x14ac:dyDescent="0.2">
      <c r="A107" s="564"/>
      <c r="B107" s="478"/>
      <c r="C107" s="564"/>
      <c r="D107" s="108" t="s">
        <v>65</v>
      </c>
      <c r="E107" s="45">
        <v>186227163.25</v>
      </c>
      <c r="F107" s="45">
        <v>129458481.33</v>
      </c>
      <c r="G107" s="427"/>
      <c r="H107" s="263"/>
      <c r="I107" s="165"/>
      <c r="J107" s="261"/>
      <c r="K107" s="261"/>
      <c r="L107" s="441"/>
      <c r="M107" s="63"/>
    </row>
    <row r="108" spans="1:13" s="10" customFormat="1" ht="18.75" customHeight="1" x14ac:dyDescent="0.2">
      <c r="A108" s="564"/>
      <c r="B108" s="478"/>
      <c r="C108" s="564"/>
      <c r="D108" s="108" t="s">
        <v>66</v>
      </c>
      <c r="E108" s="47">
        <v>0</v>
      </c>
      <c r="F108" s="391">
        <v>0</v>
      </c>
      <c r="G108" s="427"/>
      <c r="H108" s="427"/>
      <c r="I108" s="570"/>
      <c r="J108" s="261"/>
      <c r="K108" s="261"/>
      <c r="L108" s="441"/>
      <c r="M108" s="63"/>
    </row>
    <row r="109" spans="1:13" s="10" customFormat="1" ht="164.25" customHeight="1" x14ac:dyDescent="0.2">
      <c r="A109" s="565"/>
      <c r="B109" s="478"/>
      <c r="C109" s="565"/>
      <c r="D109" s="108" t="s">
        <v>63</v>
      </c>
      <c r="E109" s="46">
        <v>0</v>
      </c>
      <c r="F109" s="391">
        <v>0</v>
      </c>
      <c r="G109" s="428"/>
      <c r="H109" s="428"/>
      <c r="I109" s="571"/>
      <c r="J109" s="237"/>
      <c r="K109" s="237"/>
      <c r="L109" s="442"/>
      <c r="M109" s="63"/>
    </row>
    <row r="110" spans="1:13" s="10" customFormat="1" ht="13.5" customHeight="1" x14ac:dyDescent="0.2">
      <c r="A110" s="563" t="s">
        <v>229</v>
      </c>
      <c r="B110" s="419" t="s">
        <v>453</v>
      </c>
      <c r="C110" s="563" t="s">
        <v>182</v>
      </c>
      <c r="D110" s="264" t="s">
        <v>57</v>
      </c>
      <c r="E110" s="45">
        <f>E111+E115</f>
        <v>115798100</v>
      </c>
      <c r="F110" s="45">
        <f>F111+F115</f>
        <v>114739520.72</v>
      </c>
      <c r="G110" s="449"/>
      <c r="H110" s="426" t="s">
        <v>454</v>
      </c>
      <c r="I110" s="266" t="s">
        <v>374</v>
      </c>
      <c r="J110" s="260">
        <v>154</v>
      </c>
      <c r="K110" s="260">
        <v>136</v>
      </c>
      <c r="L110" s="632" t="s">
        <v>553</v>
      </c>
      <c r="M110" s="88"/>
    </row>
    <row r="111" spans="1:13" s="10" customFormat="1" ht="19.5" customHeight="1" x14ac:dyDescent="0.2">
      <c r="A111" s="564"/>
      <c r="B111" s="478"/>
      <c r="C111" s="564"/>
      <c r="D111" s="264" t="s">
        <v>62</v>
      </c>
      <c r="E111" s="45">
        <f>E112+E113</f>
        <v>115798100</v>
      </c>
      <c r="F111" s="45">
        <f>F112+F113</f>
        <v>114739520.72</v>
      </c>
      <c r="G111" s="450"/>
      <c r="H111" s="427"/>
      <c r="I111" s="165"/>
      <c r="J111" s="261"/>
      <c r="K111" s="261"/>
      <c r="L111" s="633"/>
      <c r="M111" s="88"/>
    </row>
    <row r="112" spans="1:13" s="10" customFormat="1" ht="15" customHeight="1" x14ac:dyDescent="0.2">
      <c r="A112" s="564"/>
      <c r="B112" s="478"/>
      <c r="C112" s="564"/>
      <c r="D112" s="264" t="s">
        <v>64</v>
      </c>
      <c r="E112" s="46">
        <v>2995393.5</v>
      </c>
      <c r="F112" s="45">
        <v>3168122.01</v>
      </c>
      <c r="G112" s="450"/>
      <c r="H112" s="427"/>
      <c r="I112" s="165"/>
      <c r="J112" s="261"/>
      <c r="K112" s="261"/>
      <c r="L112" s="633"/>
      <c r="M112" s="88"/>
    </row>
    <row r="113" spans="1:13" s="10" customFormat="1" ht="16.5" customHeight="1" x14ac:dyDescent="0.2">
      <c r="A113" s="564"/>
      <c r="B113" s="478"/>
      <c r="C113" s="564"/>
      <c r="D113" s="264" t="s">
        <v>65</v>
      </c>
      <c r="E113" s="45">
        <v>112802706.5</v>
      </c>
      <c r="F113" s="45">
        <v>111571398.70999999</v>
      </c>
      <c r="G113" s="450"/>
      <c r="H113" s="427"/>
      <c r="I113" s="165"/>
      <c r="J113" s="261"/>
      <c r="K113" s="261"/>
      <c r="L113" s="633"/>
      <c r="M113" s="88"/>
    </row>
    <row r="114" spans="1:13" s="10" customFormat="1" ht="18.75" customHeight="1" x14ac:dyDescent="0.2">
      <c r="A114" s="564"/>
      <c r="B114" s="478"/>
      <c r="C114" s="564"/>
      <c r="D114" s="264" t="s">
        <v>66</v>
      </c>
      <c r="E114" s="47">
        <v>0</v>
      </c>
      <c r="F114" s="391">
        <v>0</v>
      </c>
      <c r="G114" s="450"/>
      <c r="H114" s="427"/>
      <c r="I114" s="570"/>
      <c r="J114" s="261"/>
      <c r="K114" s="261"/>
      <c r="L114" s="633"/>
      <c r="M114" s="88"/>
    </row>
    <row r="115" spans="1:13" s="10" customFormat="1" ht="70.5" customHeight="1" x14ac:dyDescent="0.2">
      <c r="A115" s="565"/>
      <c r="B115" s="478"/>
      <c r="C115" s="565"/>
      <c r="D115" s="264" t="s">
        <v>63</v>
      </c>
      <c r="E115" s="46">
        <v>0</v>
      </c>
      <c r="F115" s="46">
        <v>0</v>
      </c>
      <c r="G115" s="451"/>
      <c r="H115" s="428"/>
      <c r="I115" s="571"/>
      <c r="J115" s="262"/>
      <c r="K115" s="262"/>
      <c r="L115" s="634"/>
      <c r="M115" s="88"/>
    </row>
    <row r="116" spans="1:13" s="10" customFormat="1" ht="13.5" customHeight="1" x14ac:dyDescent="0.2">
      <c r="A116" s="563" t="s">
        <v>233</v>
      </c>
      <c r="B116" s="419" t="s">
        <v>456</v>
      </c>
      <c r="C116" s="563" t="s">
        <v>182</v>
      </c>
      <c r="D116" s="264" t="s">
        <v>57</v>
      </c>
      <c r="E116" s="45">
        <f>E117+E121</f>
        <v>308136578</v>
      </c>
      <c r="F116" s="45">
        <f>F117+F121</f>
        <v>298802264.85000002</v>
      </c>
      <c r="G116" s="426" t="s">
        <v>558</v>
      </c>
      <c r="H116" s="426" t="s">
        <v>455</v>
      </c>
      <c r="I116" s="407" t="s">
        <v>374</v>
      </c>
      <c r="J116" s="406">
        <v>97</v>
      </c>
      <c r="K116" s="406">
        <v>89</v>
      </c>
      <c r="L116" s="632" t="s">
        <v>554</v>
      </c>
      <c r="M116" s="88"/>
    </row>
    <row r="117" spans="1:13" s="10" customFormat="1" ht="19.5" customHeight="1" x14ac:dyDescent="0.2">
      <c r="A117" s="564"/>
      <c r="B117" s="478"/>
      <c r="C117" s="564"/>
      <c r="D117" s="264" t="s">
        <v>62</v>
      </c>
      <c r="E117" s="45">
        <f>E118+E119</f>
        <v>308136578</v>
      </c>
      <c r="F117" s="45">
        <f>F118+F119</f>
        <v>298802264.85000002</v>
      </c>
      <c r="G117" s="427"/>
      <c r="H117" s="427"/>
      <c r="I117" s="403"/>
      <c r="J117" s="408"/>
      <c r="K117" s="408"/>
      <c r="L117" s="633"/>
      <c r="M117" s="88"/>
    </row>
    <row r="118" spans="1:13" s="10" customFormat="1" ht="15" customHeight="1" x14ac:dyDescent="0.2">
      <c r="A118" s="564"/>
      <c r="B118" s="478"/>
      <c r="C118" s="564"/>
      <c r="D118" s="264" t="s">
        <v>64</v>
      </c>
      <c r="E118" s="46">
        <v>6956447.75</v>
      </c>
      <c r="F118" s="45">
        <v>6745717.6200000001</v>
      </c>
      <c r="G118" s="427"/>
      <c r="H118" s="427"/>
      <c r="I118" s="403"/>
      <c r="J118" s="408"/>
      <c r="K118" s="408"/>
      <c r="L118" s="633"/>
      <c r="M118" s="88"/>
    </row>
    <row r="119" spans="1:13" s="10" customFormat="1" ht="16.5" customHeight="1" x14ac:dyDescent="0.2">
      <c r="A119" s="564"/>
      <c r="B119" s="478"/>
      <c r="C119" s="564"/>
      <c r="D119" s="264" t="s">
        <v>65</v>
      </c>
      <c r="E119" s="45">
        <v>301180130.25</v>
      </c>
      <c r="F119" s="45">
        <v>292056547.23000002</v>
      </c>
      <c r="G119" s="427"/>
      <c r="H119" s="427"/>
      <c r="I119" s="403"/>
      <c r="J119" s="408"/>
      <c r="K119" s="408"/>
      <c r="L119" s="633"/>
      <c r="M119" s="88"/>
    </row>
    <row r="120" spans="1:13" s="10" customFormat="1" ht="18.75" customHeight="1" x14ac:dyDescent="0.2">
      <c r="A120" s="564"/>
      <c r="B120" s="478"/>
      <c r="C120" s="564"/>
      <c r="D120" s="264" t="s">
        <v>66</v>
      </c>
      <c r="E120" s="47">
        <v>0</v>
      </c>
      <c r="F120" s="391">
        <v>0</v>
      </c>
      <c r="G120" s="427"/>
      <c r="H120" s="427"/>
      <c r="I120" s="570"/>
      <c r="J120" s="408"/>
      <c r="K120" s="408"/>
      <c r="L120" s="633"/>
      <c r="M120" s="88"/>
    </row>
    <row r="121" spans="1:13" s="10" customFormat="1" ht="127.5" customHeight="1" x14ac:dyDescent="0.2">
      <c r="A121" s="565"/>
      <c r="B121" s="478"/>
      <c r="C121" s="565"/>
      <c r="D121" s="264" t="s">
        <v>63</v>
      </c>
      <c r="E121" s="46">
        <v>0</v>
      </c>
      <c r="F121" s="46">
        <v>0</v>
      </c>
      <c r="G121" s="428"/>
      <c r="H121" s="428"/>
      <c r="I121" s="571"/>
      <c r="J121" s="405"/>
      <c r="K121" s="405"/>
      <c r="L121" s="634"/>
      <c r="M121" s="88"/>
    </row>
    <row r="122" spans="1:13" s="10" customFormat="1" ht="13.5" hidden="1" customHeight="1" x14ac:dyDescent="0.2">
      <c r="A122" s="563" t="s">
        <v>235</v>
      </c>
      <c r="B122" s="419" t="s">
        <v>457</v>
      </c>
      <c r="C122" s="563" t="s">
        <v>182</v>
      </c>
      <c r="D122" s="264" t="s">
        <v>57</v>
      </c>
      <c r="E122" s="45">
        <f>E123+E127</f>
        <v>0</v>
      </c>
      <c r="F122" s="45">
        <f>F123+F127</f>
        <v>0</v>
      </c>
      <c r="G122" s="449"/>
      <c r="H122" s="426" t="s">
        <v>458</v>
      </c>
      <c r="I122" s="266" t="s">
        <v>374</v>
      </c>
      <c r="J122" s="260">
        <v>0</v>
      </c>
      <c r="K122" s="260"/>
      <c r="L122" s="45"/>
      <c r="M122" s="88"/>
    </row>
    <row r="123" spans="1:13" s="10" customFormat="1" ht="19.5" hidden="1" customHeight="1" x14ac:dyDescent="0.2">
      <c r="A123" s="564"/>
      <c r="B123" s="478"/>
      <c r="C123" s="564"/>
      <c r="D123" s="264" t="s">
        <v>62</v>
      </c>
      <c r="E123" s="45">
        <f>E124+E125</f>
        <v>0</v>
      </c>
      <c r="F123" s="45">
        <f>F124+F125</f>
        <v>0</v>
      </c>
      <c r="G123" s="450"/>
      <c r="H123" s="427"/>
      <c r="I123" s="165"/>
      <c r="J123" s="261"/>
      <c r="K123" s="261"/>
      <c r="L123" s="45"/>
      <c r="M123" s="88"/>
    </row>
    <row r="124" spans="1:13" s="10" customFormat="1" ht="15" hidden="1" customHeight="1" x14ac:dyDescent="0.2">
      <c r="A124" s="564"/>
      <c r="B124" s="478"/>
      <c r="C124" s="564"/>
      <c r="D124" s="264" t="s">
        <v>64</v>
      </c>
      <c r="E124" s="46">
        <v>0</v>
      </c>
      <c r="F124" s="45">
        <v>0</v>
      </c>
      <c r="G124" s="450"/>
      <c r="H124" s="427"/>
      <c r="I124" s="165"/>
      <c r="J124" s="261"/>
      <c r="K124" s="261"/>
      <c r="L124" s="46"/>
      <c r="M124" s="88"/>
    </row>
    <row r="125" spans="1:13" s="10" customFormat="1" ht="16.5" hidden="1" customHeight="1" x14ac:dyDescent="0.2">
      <c r="A125" s="564"/>
      <c r="B125" s="478"/>
      <c r="C125" s="564"/>
      <c r="D125" s="264" t="s">
        <v>65</v>
      </c>
      <c r="E125" s="45">
        <v>0</v>
      </c>
      <c r="F125" s="45">
        <v>0</v>
      </c>
      <c r="G125" s="450"/>
      <c r="H125" s="263"/>
      <c r="I125" s="165"/>
      <c r="J125" s="261"/>
      <c r="K125" s="261"/>
      <c r="L125" s="45"/>
      <c r="M125" s="88"/>
    </row>
    <row r="126" spans="1:13" s="10" customFormat="1" ht="18.75" hidden="1" customHeight="1" x14ac:dyDescent="0.2">
      <c r="A126" s="564"/>
      <c r="B126" s="478"/>
      <c r="C126" s="564"/>
      <c r="D126" s="264" t="s">
        <v>66</v>
      </c>
      <c r="E126" s="47">
        <v>0</v>
      </c>
      <c r="F126" s="46">
        <v>0</v>
      </c>
      <c r="G126" s="450"/>
      <c r="H126" s="427"/>
      <c r="I126" s="570"/>
      <c r="J126" s="261"/>
      <c r="K126" s="261"/>
      <c r="L126" s="46"/>
      <c r="M126" s="88"/>
    </row>
    <row r="127" spans="1:13" s="10" customFormat="1" ht="14.25" hidden="1" customHeight="1" x14ac:dyDescent="0.2">
      <c r="A127" s="565"/>
      <c r="B127" s="478"/>
      <c r="C127" s="565"/>
      <c r="D127" s="264" t="s">
        <v>63</v>
      </c>
      <c r="E127" s="46">
        <v>0</v>
      </c>
      <c r="F127" s="46">
        <v>0</v>
      </c>
      <c r="G127" s="451"/>
      <c r="H127" s="428"/>
      <c r="I127" s="571"/>
      <c r="J127" s="262"/>
      <c r="K127" s="262"/>
      <c r="L127" s="45"/>
      <c r="M127" s="88"/>
    </row>
    <row r="128" spans="1:13" s="10" customFormat="1" ht="13.5" customHeight="1" x14ac:dyDescent="0.2">
      <c r="A128" s="563" t="s">
        <v>235</v>
      </c>
      <c r="B128" s="419" t="s">
        <v>460</v>
      </c>
      <c r="C128" s="563" t="s">
        <v>182</v>
      </c>
      <c r="D128" s="264" t="s">
        <v>57</v>
      </c>
      <c r="E128" s="45">
        <f>E129+E133</f>
        <v>23000000</v>
      </c>
      <c r="F128" s="45">
        <f>F129+F133</f>
        <v>22996966.670000002</v>
      </c>
      <c r="G128" s="449"/>
      <c r="H128" s="426" t="s">
        <v>461</v>
      </c>
      <c r="I128" s="266" t="s">
        <v>94</v>
      </c>
      <c r="J128" s="260">
        <v>1</v>
      </c>
      <c r="K128" s="260">
        <v>1</v>
      </c>
      <c r="L128" s="469"/>
      <c r="M128" s="88"/>
    </row>
    <row r="129" spans="1:13" s="10" customFormat="1" ht="19.5" customHeight="1" x14ac:dyDescent="0.2">
      <c r="A129" s="564"/>
      <c r="B129" s="478"/>
      <c r="C129" s="564"/>
      <c r="D129" s="264" t="s">
        <v>62</v>
      </c>
      <c r="E129" s="45">
        <f>E130+E131</f>
        <v>23000000</v>
      </c>
      <c r="F129" s="45">
        <f>F130+F131</f>
        <v>22996966.670000002</v>
      </c>
      <c r="G129" s="450"/>
      <c r="H129" s="427"/>
      <c r="I129" s="165"/>
      <c r="J129" s="261"/>
      <c r="K129" s="261"/>
      <c r="L129" s="470"/>
      <c r="M129" s="88"/>
    </row>
    <row r="130" spans="1:13" s="10" customFormat="1" ht="15" customHeight="1" x14ac:dyDescent="0.2">
      <c r="A130" s="564"/>
      <c r="B130" s="478"/>
      <c r="C130" s="564"/>
      <c r="D130" s="264" t="s">
        <v>64</v>
      </c>
      <c r="E130" s="46">
        <v>23000000</v>
      </c>
      <c r="F130" s="45">
        <v>22996966.670000002</v>
      </c>
      <c r="G130" s="450"/>
      <c r="H130" s="427"/>
      <c r="I130" s="165"/>
      <c r="J130" s="261"/>
      <c r="K130" s="261"/>
      <c r="L130" s="470"/>
      <c r="M130" s="88"/>
    </row>
    <row r="131" spans="1:13" s="10" customFormat="1" ht="16.5" customHeight="1" x14ac:dyDescent="0.2">
      <c r="A131" s="564"/>
      <c r="B131" s="478"/>
      <c r="C131" s="564"/>
      <c r="D131" s="264" t="s">
        <v>65</v>
      </c>
      <c r="E131" s="45">
        <v>0</v>
      </c>
      <c r="F131" s="45">
        <v>0</v>
      </c>
      <c r="G131" s="450"/>
      <c r="H131" s="263"/>
      <c r="I131" s="165"/>
      <c r="J131" s="261"/>
      <c r="K131" s="261"/>
      <c r="L131" s="470"/>
      <c r="M131" s="88"/>
    </row>
    <row r="132" spans="1:13" s="10" customFormat="1" ht="18.75" customHeight="1" x14ac:dyDescent="0.2">
      <c r="A132" s="564"/>
      <c r="B132" s="478"/>
      <c r="C132" s="564"/>
      <c r="D132" s="264" t="s">
        <v>66</v>
      </c>
      <c r="E132" s="47">
        <v>0</v>
      </c>
      <c r="F132" s="46">
        <v>0</v>
      </c>
      <c r="G132" s="450"/>
      <c r="H132" s="427"/>
      <c r="I132" s="570"/>
      <c r="J132" s="261"/>
      <c r="K132" s="261"/>
      <c r="L132" s="470"/>
      <c r="M132" s="88"/>
    </row>
    <row r="133" spans="1:13" s="10" customFormat="1" ht="14.25" customHeight="1" x14ac:dyDescent="0.2">
      <c r="A133" s="565"/>
      <c r="B133" s="478"/>
      <c r="C133" s="565"/>
      <c r="D133" s="264" t="s">
        <v>63</v>
      </c>
      <c r="E133" s="46">
        <v>0</v>
      </c>
      <c r="F133" s="46">
        <v>0</v>
      </c>
      <c r="G133" s="451"/>
      <c r="H133" s="428"/>
      <c r="I133" s="571"/>
      <c r="J133" s="262"/>
      <c r="K133" s="262"/>
      <c r="L133" s="471"/>
      <c r="M133" s="88"/>
    </row>
    <row r="134" spans="1:13" s="10" customFormat="1" ht="14.25" customHeight="1" x14ac:dyDescent="0.2">
      <c r="A134" s="563" t="s">
        <v>459</v>
      </c>
      <c r="B134" s="419" t="s">
        <v>489</v>
      </c>
      <c r="C134" s="563" t="s">
        <v>182</v>
      </c>
      <c r="D134" s="295" t="s">
        <v>57</v>
      </c>
      <c r="E134" s="45">
        <f>E135+E139</f>
        <v>260000000</v>
      </c>
      <c r="F134" s="45">
        <f>F135+F139</f>
        <v>259794166.72</v>
      </c>
      <c r="G134" s="297"/>
      <c r="H134" s="426" t="s">
        <v>492</v>
      </c>
      <c r="I134" s="305" t="s">
        <v>94</v>
      </c>
      <c r="J134" s="281">
        <v>52</v>
      </c>
      <c r="K134" s="281">
        <v>50</v>
      </c>
      <c r="L134" s="632" t="s">
        <v>555</v>
      </c>
      <c r="M134" s="88"/>
    </row>
    <row r="135" spans="1:13" s="10" customFormat="1" ht="19.5" customHeight="1" x14ac:dyDescent="0.2">
      <c r="A135" s="564"/>
      <c r="B135" s="478"/>
      <c r="C135" s="564"/>
      <c r="D135" s="295" t="s">
        <v>62</v>
      </c>
      <c r="E135" s="45">
        <f>E136+E137</f>
        <v>260000000</v>
      </c>
      <c r="F135" s="45">
        <f>F136+F137</f>
        <v>259794166.72</v>
      </c>
      <c r="G135" s="297"/>
      <c r="H135" s="427"/>
      <c r="I135" s="299"/>
      <c r="J135" s="281"/>
      <c r="K135" s="281"/>
      <c r="L135" s="633"/>
      <c r="M135" s="88"/>
    </row>
    <row r="136" spans="1:13" s="10" customFormat="1" ht="14.25" customHeight="1" x14ac:dyDescent="0.2">
      <c r="A136" s="564"/>
      <c r="B136" s="478"/>
      <c r="C136" s="564"/>
      <c r="D136" s="295" t="s">
        <v>64</v>
      </c>
      <c r="E136" s="46">
        <v>5850000</v>
      </c>
      <c r="F136" s="45">
        <v>5845368.75</v>
      </c>
      <c r="G136" s="297"/>
      <c r="H136" s="427"/>
      <c r="I136" s="299"/>
      <c r="J136" s="281"/>
      <c r="K136" s="281"/>
      <c r="L136" s="633"/>
      <c r="M136" s="88"/>
    </row>
    <row r="137" spans="1:13" s="10" customFormat="1" ht="14.25" customHeight="1" x14ac:dyDescent="0.2">
      <c r="A137" s="564"/>
      <c r="B137" s="478"/>
      <c r="C137" s="564"/>
      <c r="D137" s="295" t="s">
        <v>65</v>
      </c>
      <c r="E137" s="45">
        <v>254150000</v>
      </c>
      <c r="F137" s="45">
        <v>253948797.97</v>
      </c>
      <c r="G137" s="297"/>
      <c r="H137" s="427"/>
      <c r="I137" s="299"/>
      <c r="J137" s="281"/>
      <c r="K137" s="281"/>
      <c r="L137" s="633"/>
      <c r="M137" s="88"/>
    </row>
    <row r="138" spans="1:13" s="10" customFormat="1" ht="20.25" customHeight="1" x14ac:dyDescent="0.2">
      <c r="A138" s="564"/>
      <c r="B138" s="478"/>
      <c r="C138" s="564"/>
      <c r="D138" s="295" t="s">
        <v>66</v>
      </c>
      <c r="E138" s="47">
        <v>0</v>
      </c>
      <c r="F138" s="46">
        <v>0</v>
      </c>
      <c r="G138" s="297"/>
      <c r="H138" s="427"/>
      <c r="I138" s="299"/>
      <c r="J138" s="281"/>
      <c r="K138" s="281"/>
      <c r="L138" s="633"/>
      <c r="M138" s="88"/>
    </row>
    <row r="139" spans="1:13" s="10" customFormat="1" ht="42" customHeight="1" x14ac:dyDescent="0.2">
      <c r="A139" s="565"/>
      <c r="B139" s="478"/>
      <c r="C139" s="565"/>
      <c r="D139" s="295" t="s">
        <v>63</v>
      </c>
      <c r="E139" s="46">
        <v>0</v>
      </c>
      <c r="F139" s="46">
        <v>0</v>
      </c>
      <c r="G139" s="298"/>
      <c r="H139" s="428"/>
      <c r="I139" s="300"/>
      <c r="J139" s="291"/>
      <c r="K139" s="291"/>
      <c r="L139" s="634"/>
      <c r="M139" s="88"/>
    </row>
    <row r="140" spans="1:13" s="10" customFormat="1" ht="14.25" customHeight="1" x14ac:dyDescent="0.2">
      <c r="A140" s="563" t="s">
        <v>487</v>
      </c>
      <c r="B140" s="419" t="s">
        <v>490</v>
      </c>
      <c r="C140" s="563" t="s">
        <v>182</v>
      </c>
      <c r="D140" s="295" t="s">
        <v>57</v>
      </c>
      <c r="E140" s="45">
        <f>E141+E145</f>
        <v>9975739.1999999993</v>
      </c>
      <c r="F140" s="45">
        <f>F141+F145</f>
        <v>9975739.1999999993</v>
      </c>
      <c r="G140" s="297"/>
      <c r="H140" s="426"/>
      <c r="I140" s="299"/>
      <c r="J140" s="281"/>
      <c r="K140" s="281"/>
      <c r="L140" s="469"/>
      <c r="M140" s="88"/>
    </row>
    <row r="141" spans="1:13" s="10" customFormat="1" ht="19.5" customHeight="1" x14ac:dyDescent="0.2">
      <c r="A141" s="564"/>
      <c r="B141" s="478"/>
      <c r="C141" s="564"/>
      <c r="D141" s="295" t="s">
        <v>62</v>
      </c>
      <c r="E141" s="45">
        <f>E142+E143</f>
        <v>9975739.1999999993</v>
      </c>
      <c r="F141" s="45">
        <f>F142+F143</f>
        <v>9975739.1999999993</v>
      </c>
      <c r="G141" s="297"/>
      <c r="H141" s="427"/>
      <c r="I141" s="299"/>
      <c r="J141" s="281"/>
      <c r="K141" s="281"/>
      <c r="L141" s="470"/>
      <c r="M141" s="88"/>
    </row>
    <row r="142" spans="1:13" s="10" customFormat="1" ht="14.25" customHeight="1" x14ac:dyDescent="0.2">
      <c r="A142" s="564"/>
      <c r="B142" s="478"/>
      <c r="C142" s="564"/>
      <c r="D142" s="295" t="s">
        <v>64</v>
      </c>
      <c r="E142" s="46">
        <v>9975739.1999999993</v>
      </c>
      <c r="F142" s="46">
        <v>9975739.1999999993</v>
      </c>
      <c r="G142" s="297"/>
      <c r="H142" s="427"/>
      <c r="I142" s="299"/>
      <c r="J142" s="281"/>
      <c r="K142" s="281"/>
      <c r="L142" s="470"/>
      <c r="M142" s="88"/>
    </row>
    <row r="143" spans="1:13" s="10" customFormat="1" ht="14.25" customHeight="1" x14ac:dyDescent="0.2">
      <c r="A143" s="564"/>
      <c r="B143" s="478"/>
      <c r="C143" s="564"/>
      <c r="D143" s="295" t="s">
        <v>65</v>
      </c>
      <c r="E143" s="45">
        <v>0</v>
      </c>
      <c r="F143" s="45">
        <v>0</v>
      </c>
      <c r="G143" s="297"/>
      <c r="H143" s="427"/>
      <c r="I143" s="299"/>
      <c r="J143" s="281"/>
      <c r="K143" s="281"/>
      <c r="L143" s="470"/>
      <c r="M143" s="88"/>
    </row>
    <row r="144" spans="1:13" s="10" customFormat="1" ht="21" customHeight="1" x14ac:dyDescent="0.2">
      <c r="A144" s="564"/>
      <c r="B144" s="478"/>
      <c r="C144" s="564"/>
      <c r="D144" s="295" t="s">
        <v>66</v>
      </c>
      <c r="E144" s="47">
        <v>0</v>
      </c>
      <c r="F144" s="46">
        <v>0</v>
      </c>
      <c r="G144" s="297"/>
      <c r="H144" s="427"/>
      <c r="I144" s="299"/>
      <c r="J144" s="281"/>
      <c r="K144" s="281"/>
      <c r="L144" s="470"/>
      <c r="M144" s="88"/>
    </row>
    <row r="145" spans="1:13" s="10" customFormat="1" ht="14.25" customHeight="1" x14ac:dyDescent="0.2">
      <c r="A145" s="565"/>
      <c r="B145" s="478"/>
      <c r="C145" s="565"/>
      <c r="D145" s="295" t="s">
        <v>63</v>
      </c>
      <c r="E145" s="46">
        <v>0</v>
      </c>
      <c r="F145" s="46">
        <v>0</v>
      </c>
      <c r="G145" s="298"/>
      <c r="H145" s="428"/>
      <c r="I145" s="300"/>
      <c r="J145" s="291"/>
      <c r="K145" s="291"/>
      <c r="L145" s="471"/>
      <c r="M145" s="88"/>
    </row>
    <row r="146" spans="1:13" s="10" customFormat="1" ht="14.25" customHeight="1" x14ac:dyDescent="0.2">
      <c r="A146" s="563" t="s">
        <v>488</v>
      </c>
      <c r="B146" s="419" t="s">
        <v>491</v>
      </c>
      <c r="C146" s="563" t="s">
        <v>182</v>
      </c>
      <c r="D146" s="295" t="s">
        <v>57</v>
      </c>
      <c r="E146" s="45">
        <f>E147+E151</f>
        <v>49130967.740000002</v>
      </c>
      <c r="F146" s="45">
        <f>F147+F151</f>
        <v>49130967.740000002</v>
      </c>
      <c r="G146" s="297"/>
      <c r="H146" s="426" t="s">
        <v>493</v>
      </c>
      <c r="I146" s="305" t="s">
        <v>94</v>
      </c>
      <c r="J146" s="281">
        <v>1</v>
      </c>
      <c r="K146" s="281">
        <v>1</v>
      </c>
      <c r="L146" s="469"/>
      <c r="M146" s="88"/>
    </row>
    <row r="147" spans="1:13" s="10" customFormat="1" ht="20.25" customHeight="1" x14ac:dyDescent="0.2">
      <c r="A147" s="564"/>
      <c r="B147" s="478"/>
      <c r="C147" s="564"/>
      <c r="D147" s="295" t="s">
        <v>62</v>
      </c>
      <c r="E147" s="45">
        <f>E148+E149</f>
        <v>49130967.740000002</v>
      </c>
      <c r="F147" s="45">
        <f>F148+F149</f>
        <v>49130967.740000002</v>
      </c>
      <c r="G147" s="297"/>
      <c r="H147" s="427"/>
      <c r="I147" s="299"/>
      <c r="J147" s="281"/>
      <c r="K147" s="281"/>
      <c r="L147" s="470"/>
      <c r="M147" s="88"/>
    </row>
    <row r="148" spans="1:13" s="10" customFormat="1" ht="15.75" customHeight="1" x14ac:dyDescent="0.2">
      <c r="A148" s="564"/>
      <c r="B148" s="478"/>
      <c r="C148" s="564"/>
      <c r="D148" s="295" t="s">
        <v>64</v>
      </c>
      <c r="E148" s="46">
        <v>3439167.74</v>
      </c>
      <c r="F148" s="46">
        <v>3439167.74</v>
      </c>
      <c r="G148" s="297"/>
      <c r="H148" s="427"/>
      <c r="I148" s="299"/>
      <c r="J148" s="281"/>
      <c r="K148" s="281"/>
      <c r="L148" s="470"/>
      <c r="M148" s="88"/>
    </row>
    <row r="149" spans="1:13" s="10" customFormat="1" ht="14.25" customHeight="1" x14ac:dyDescent="0.2">
      <c r="A149" s="564"/>
      <c r="B149" s="478"/>
      <c r="C149" s="564"/>
      <c r="D149" s="295" t="s">
        <v>65</v>
      </c>
      <c r="E149" s="45">
        <v>45691800</v>
      </c>
      <c r="F149" s="45">
        <v>45691800</v>
      </c>
      <c r="G149" s="297"/>
      <c r="H149" s="427"/>
      <c r="I149" s="299"/>
      <c r="J149" s="281"/>
      <c r="K149" s="281"/>
      <c r="L149" s="470"/>
      <c r="M149" s="88"/>
    </row>
    <row r="150" spans="1:13" s="10" customFormat="1" ht="21.75" customHeight="1" x14ac:dyDescent="0.2">
      <c r="A150" s="564"/>
      <c r="B150" s="478"/>
      <c r="C150" s="564"/>
      <c r="D150" s="295" t="s">
        <v>66</v>
      </c>
      <c r="E150" s="47">
        <v>0</v>
      </c>
      <c r="F150" s="46">
        <v>0</v>
      </c>
      <c r="G150" s="297"/>
      <c r="H150" s="427"/>
      <c r="I150" s="299"/>
      <c r="J150" s="281"/>
      <c r="K150" s="281"/>
      <c r="L150" s="470"/>
      <c r="M150" s="88"/>
    </row>
    <row r="151" spans="1:13" s="10" customFormat="1" ht="14.25" customHeight="1" x14ac:dyDescent="0.2">
      <c r="A151" s="565"/>
      <c r="B151" s="478"/>
      <c r="C151" s="565"/>
      <c r="D151" s="295" t="s">
        <v>63</v>
      </c>
      <c r="E151" s="46">
        <v>0</v>
      </c>
      <c r="F151" s="46">
        <v>0</v>
      </c>
      <c r="G151" s="324"/>
      <c r="H151" s="428"/>
      <c r="I151" s="327"/>
      <c r="J151" s="319"/>
      <c r="K151" s="319"/>
      <c r="L151" s="471"/>
      <c r="M151" s="88"/>
    </row>
    <row r="152" spans="1:13" s="10" customFormat="1" ht="14.25" customHeight="1" x14ac:dyDescent="0.2">
      <c r="A152" s="563" t="s">
        <v>502</v>
      </c>
      <c r="B152" s="419" t="s">
        <v>503</v>
      </c>
      <c r="C152" s="563" t="s">
        <v>182</v>
      </c>
      <c r="D152" s="320" t="s">
        <v>57</v>
      </c>
      <c r="E152" s="45">
        <f>E153+E157</f>
        <v>96819800</v>
      </c>
      <c r="F152" s="45">
        <f>F153+F157</f>
        <v>96819800</v>
      </c>
      <c r="G152" s="323"/>
      <c r="H152" s="426" t="s">
        <v>504</v>
      </c>
      <c r="I152" s="328" t="s">
        <v>94</v>
      </c>
      <c r="J152" s="317">
        <v>3</v>
      </c>
      <c r="K152" s="317">
        <v>3</v>
      </c>
      <c r="L152" s="47"/>
      <c r="M152" s="88"/>
    </row>
    <row r="153" spans="1:13" s="10" customFormat="1" ht="14.25" customHeight="1" x14ac:dyDescent="0.2">
      <c r="A153" s="564"/>
      <c r="B153" s="478"/>
      <c r="C153" s="564"/>
      <c r="D153" s="320" t="s">
        <v>62</v>
      </c>
      <c r="E153" s="45">
        <f>E154+E155</f>
        <v>96819800</v>
      </c>
      <c r="F153" s="45">
        <f>F154+F155</f>
        <v>96819800</v>
      </c>
      <c r="G153" s="323"/>
      <c r="H153" s="427"/>
      <c r="I153" s="326"/>
      <c r="J153" s="317"/>
      <c r="K153" s="317"/>
      <c r="L153" s="47"/>
      <c r="M153" s="88"/>
    </row>
    <row r="154" spans="1:13" s="10" customFormat="1" ht="14.25" customHeight="1" x14ac:dyDescent="0.2">
      <c r="A154" s="564"/>
      <c r="B154" s="478"/>
      <c r="C154" s="564"/>
      <c r="D154" s="320" t="s">
        <v>64</v>
      </c>
      <c r="E154" s="46">
        <v>0</v>
      </c>
      <c r="F154" s="46">
        <v>0</v>
      </c>
      <c r="G154" s="323"/>
      <c r="H154" s="427"/>
      <c r="I154" s="326"/>
      <c r="J154" s="317"/>
      <c r="K154" s="317"/>
      <c r="L154" s="47"/>
      <c r="M154" s="88"/>
    </row>
    <row r="155" spans="1:13" s="10" customFormat="1" ht="14.25" customHeight="1" x14ac:dyDescent="0.2">
      <c r="A155" s="564"/>
      <c r="B155" s="478"/>
      <c r="C155" s="564"/>
      <c r="D155" s="320" t="s">
        <v>65</v>
      </c>
      <c r="E155" s="45">
        <v>96819800</v>
      </c>
      <c r="F155" s="45">
        <v>96819800</v>
      </c>
      <c r="G155" s="323"/>
      <c r="H155" s="427"/>
      <c r="I155" s="326"/>
      <c r="J155" s="317"/>
      <c r="K155" s="317"/>
      <c r="L155" s="47"/>
      <c r="M155" s="88"/>
    </row>
    <row r="156" spans="1:13" s="10" customFormat="1" ht="27" customHeight="1" x14ac:dyDescent="0.2">
      <c r="A156" s="564"/>
      <c r="B156" s="478"/>
      <c r="C156" s="564"/>
      <c r="D156" s="320" t="s">
        <v>66</v>
      </c>
      <c r="E156" s="47">
        <v>0</v>
      </c>
      <c r="F156" s="46">
        <v>0</v>
      </c>
      <c r="G156" s="323"/>
      <c r="H156" s="427"/>
      <c r="I156" s="326"/>
      <c r="J156" s="317"/>
      <c r="K156" s="317"/>
      <c r="L156" s="47"/>
      <c r="M156" s="88"/>
    </row>
    <row r="157" spans="1:13" s="10" customFormat="1" ht="85.5" customHeight="1" x14ac:dyDescent="0.2">
      <c r="A157" s="565"/>
      <c r="B157" s="478"/>
      <c r="C157" s="565"/>
      <c r="D157" s="320" t="s">
        <v>63</v>
      </c>
      <c r="E157" s="46">
        <v>0</v>
      </c>
      <c r="F157" s="46">
        <v>0</v>
      </c>
      <c r="G157" s="323"/>
      <c r="H157" s="428"/>
      <c r="I157" s="326"/>
      <c r="J157" s="317"/>
      <c r="K157" s="317"/>
      <c r="L157" s="47"/>
      <c r="M157" s="88"/>
    </row>
    <row r="158" spans="1:13" s="10" customFormat="1" ht="20.25" customHeight="1" x14ac:dyDescent="0.2">
      <c r="A158" s="521" t="s">
        <v>80</v>
      </c>
      <c r="B158" s="517" t="s">
        <v>277</v>
      </c>
      <c r="C158" s="517" t="s">
        <v>182</v>
      </c>
      <c r="D158" s="117" t="s">
        <v>57</v>
      </c>
      <c r="E158" s="41">
        <f>E159+E163</f>
        <v>190311100</v>
      </c>
      <c r="F158" s="41">
        <f>F159+F163</f>
        <v>190311100</v>
      </c>
      <c r="G158" s="524"/>
      <c r="H158" s="524"/>
      <c r="I158" s="497"/>
      <c r="J158" s="497"/>
      <c r="K158" s="497"/>
      <c r="L158" s="414"/>
      <c r="M158" s="63"/>
    </row>
    <row r="159" spans="1:13" s="10" customFormat="1" ht="20.25" customHeight="1" x14ac:dyDescent="0.2">
      <c r="A159" s="522"/>
      <c r="B159" s="518"/>
      <c r="C159" s="518"/>
      <c r="D159" s="117" t="s">
        <v>62</v>
      </c>
      <c r="E159" s="41">
        <f>E160+E161+E162</f>
        <v>190311100</v>
      </c>
      <c r="F159" s="41">
        <f>F160+F161+F162</f>
        <v>190311100</v>
      </c>
      <c r="G159" s="531"/>
      <c r="H159" s="531"/>
      <c r="I159" s="498"/>
      <c r="J159" s="498"/>
      <c r="K159" s="498"/>
      <c r="L159" s="415"/>
      <c r="M159" s="63"/>
    </row>
    <row r="160" spans="1:13" s="10" customFormat="1" ht="20.25" customHeight="1" x14ac:dyDescent="0.2">
      <c r="A160" s="522"/>
      <c r="B160" s="518"/>
      <c r="C160" s="518"/>
      <c r="D160" s="117" t="s">
        <v>64</v>
      </c>
      <c r="E160" s="66">
        <f t="shared" ref="E160:F163" si="0">E166+E172+E178</f>
        <v>7900000</v>
      </c>
      <c r="F160" s="41">
        <f t="shared" si="0"/>
        <v>7900000</v>
      </c>
      <c r="G160" s="531"/>
      <c r="H160" s="531"/>
      <c r="I160" s="498"/>
      <c r="J160" s="498"/>
      <c r="K160" s="498"/>
      <c r="L160" s="415"/>
      <c r="M160" s="63"/>
    </row>
    <row r="161" spans="1:13" s="10" customFormat="1" ht="20.25" customHeight="1" x14ac:dyDescent="0.2">
      <c r="A161" s="522"/>
      <c r="B161" s="518"/>
      <c r="C161" s="518"/>
      <c r="D161" s="117" t="s">
        <v>65</v>
      </c>
      <c r="E161" s="41">
        <f t="shared" si="0"/>
        <v>182411100</v>
      </c>
      <c r="F161" s="41">
        <f t="shared" si="0"/>
        <v>182411100</v>
      </c>
      <c r="G161" s="531"/>
      <c r="H161" s="531"/>
      <c r="I161" s="498"/>
      <c r="J161" s="498"/>
      <c r="K161" s="498"/>
      <c r="L161" s="415"/>
      <c r="M161" s="63"/>
    </row>
    <row r="162" spans="1:13" s="10" customFormat="1" ht="20.25" customHeight="1" x14ac:dyDescent="0.2">
      <c r="A162" s="522"/>
      <c r="B162" s="518"/>
      <c r="C162" s="518"/>
      <c r="D162" s="117" t="s">
        <v>66</v>
      </c>
      <c r="E162" s="67">
        <f t="shared" si="0"/>
        <v>0</v>
      </c>
      <c r="F162" s="66">
        <f t="shared" si="0"/>
        <v>0</v>
      </c>
      <c r="G162" s="531"/>
      <c r="H162" s="531"/>
      <c r="I162" s="498"/>
      <c r="J162" s="498"/>
      <c r="K162" s="498"/>
      <c r="L162" s="415"/>
      <c r="M162" s="63"/>
    </row>
    <row r="163" spans="1:13" s="10" customFormat="1" ht="19.5" customHeight="1" x14ac:dyDescent="0.2">
      <c r="A163" s="523"/>
      <c r="B163" s="519"/>
      <c r="C163" s="519"/>
      <c r="D163" s="117" t="s">
        <v>63</v>
      </c>
      <c r="E163" s="66">
        <f t="shared" si="0"/>
        <v>0</v>
      </c>
      <c r="F163" s="66">
        <f t="shared" si="0"/>
        <v>0</v>
      </c>
      <c r="G163" s="532"/>
      <c r="H163" s="532"/>
      <c r="I163" s="499"/>
      <c r="J163" s="499"/>
      <c r="K163" s="499"/>
      <c r="L163" s="416"/>
      <c r="M163" s="63"/>
    </row>
    <row r="164" spans="1:13" s="33" customFormat="1" ht="64.5" customHeight="1" x14ac:dyDescent="0.2">
      <c r="A164" s="417" t="s">
        <v>81</v>
      </c>
      <c r="B164" s="419" t="s">
        <v>406</v>
      </c>
      <c r="C164" s="419" t="s">
        <v>182</v>
      </c>
      <c r="D164" s="108" t="s">
        <v>57</v>
      </c>
      <c r="E164" s="73">
        <f>E165+E169</f>
        <v>182411100</v>
      </c>
      <c r="F164" s="73">
        <f>F165+F169</f>
        <v>182411100</v>
      </c>
      <c r="G164" s="426"/>
      <c r="H164" s="122" t="s">
        <v>278</v>
      </c>
      <c r="I164" s="92" t="s">
        <v>94</v>
      </c>
      <c r="J164" s="230">
        <v>1</v>
      </c>
      <c r="K164" s="230">
        <v>1</v>
      </c>
      <c r="L164" s="213"/>
      <c r="M164" s="63"/>
    </row>
    <row r="165" spans="1:13" s="33" customFormat="1" ht="46.5" customHeight="1" x14ac:dyDescent="0.2">
      <c r="A165" s="418"/>
      <c r="B165" s="478"/>
      <c r="C165" s="421"/>
      <c r="D165" s="108" t="s">
        <v>62</v>
      </c>
      <c r="E165" s="73">
        <f>E166+E167+E168</f>
        <v>182411100</v>
      </c>
      <c r="F165" s="73">
        <f>F166+F167+F168</f>
        <v>182411100</v>
      </c>
      <c r="G165" s="427"/>
      <c r="H165" s="122" t="s">
        <v>279</v>
      </c>
      <c r="I165" s="92" t="s">
        <v>67</v>
      </c>
      <c r="J165" s="230">
        <v>55.7</v>
      </c>
      <c r="K165" s="230">
        <v>56.7</v>
      </c>
      <c r="L165" s="213"/>
      <c r="M165" s="63"/>
    </row>
    <row r="166" spans="1:13" s="33" customFormat="1" ht="27" customHeight="1" x14ac:dyDescent="0.2">
      <c r="A166" s="418"/>
      <c r="B166" s="478"/>
      <c r="C166" s="421"/>
      <c r="D166" s="108" t="s">
        <v>64</v>
      </c>
      <c r="E166" s="159">
        <v>0</v>
      </c>
      <c r="F166" s="73">
        <v>0</v>
      </c>
      <c r="G166" s="427"/>
      <c r="H166" s="426" t="s">
        <v>280</v>
      </c>
      <c r="I166" s="431" t="s">
        <v>67</v>
      </c>
      <c r="J166" s="431">
        <v>21.2</v>
      </c>
      <c r="K166" s="431">
        <v>24</v>
      </c>
      <c r="L166" s="411"/>
      <c r="M166" s="63"/>
    </row>
    <row r="167" spans="1:13" s="33" customFormat="1" ht="43.5" customHeight="1" x14ac:dyDescent="0.2">
      <c r="A167" s="418"/>
      <c r="B167" s="478"/>
      <c r="C167" s="421"/>
      <c r="D167" s="108" t="s">
        <v>65</v>
      </c>
      <c r="E167" s="73">
        <v>182411100</v>
      </c>
      <c r="F167" s="213">
        <v>182411100</v>
      </c>
      <c r="G167" s="427"/>
      <c r="H167" s="427"/>
      <c r="I167" s="432"/>
      <c r="J167" s="432"/>
      <c r="K167" s="432"/>
      <c r="L167" s="413"/>
      <c r="M167" s="63"/>
    </row>
    <row r="168" spans="1:13" s="33" customFormat="1" ht="21.75" customHeight="1" x14ac:dyDescent="0.2">
      <c r="A168" s="418"/>
      <c r="B168" s="478"/>
      <c r="C168" s="421"/>
      <c r="D168" s="108" t="s">
        <v>66</v>
      </c>
      <c r="E168" s="160">
        <v>0</v>
      </c>
      <c r="F168" s="159">
        <v>0</v>
      </c>
      <c r="G168" s="427"/>
      <c r="H168" s="426" t="s">
        <v>281</v>
      </c>
      <c r="I168" s="431" t="s">
        <v>67</v>
      </c>
      <c r="J168" s="431">
        <v>58</v>
      </c>
      <c r="K168" s="617">
        <v>54.5</v>
      </c>
      <c r="L168" s="411"/>
      <c r="M168" s="63"/>
    </row>
    <row r="169" spans="1:13" s="33" customFormat="1" ht="16.5" customHeight="1" x14ac:dyDescent="0.2">
      <c r="A169" s="516"/>
      <c r="B169" s="478"/>
      <c r="C169" s="421"/>
      <c r="D169" s="108" t="s">
        <v>63</v>
      </c>
      <c r="E169" s="159">
        <v>0</v>
      </c>
      <c r="F169" s="159">
        <v>0</v>
      </c>
      <c r="G169" s="428"/>
      <c r="H169" s="427"/>
      <c r="I169" s="432"/>
      <c r="J169" s="432"/>
      <c r="K169" s="618"/>
      <c r="L169" s="413"/>
      <c r="M169" s="63"/>
    </row>
    <row r="170" spans="1:13" s="10" customFormat="1" x14ac:dyDescent="0.2">
      <c r="A170" s="551" t="s">
        <v>109</v>
      </c>
      <c r="B170" s="419" t="s">
        <v>341</v>
      </c>
      <c r="C170" s="419" t="s">
        <v>182</v>
      </c>
      <c r="D170" s="108" t="s">
        <v>57</v>
      </c>
      <c r="E170" s="73">
        <f>E171+E175</f>
        <v>1400000</v>
      </c>
      <c r="F170" s="73">
        <f>F171+F175</f>
        <v>1400000</v>
      </c>
      <c r="G170" s="426"/>
      <c r="H170" s="541" t="s">
        <v>464</v>
      </c>
      <c r="I170" s="443" t="s">
        <v>67</v>
      </c>
      <c r="J170" s="443">
        <v>16.600000000000001</v>
      </c>
      <c r="K170" s="443">
        <v>16.600000000000001</v>
      </c>
      <c r="L170" s="411"/>
      <c r="M170" s="63"/>
    </row>
    <row r="171" spans="1:13" s="10" customFormat="1" ht="18.75" customHeight="1" x14ac:dyDescent="0.2">
      <c r="A171" s="552"/>
      <c r="B171" s="420"/>
      <c r="C171" s="421"/>
      <c r="D171" s="108" t="s">
        <v>62</v>
      </c>
      <c r="E171" s="73">
        <f>E172+E173+E174</f>
        <v>1400000</v>
      </c>
      <c r="F171" s="73">
        <f>F172+F173+F174</f>
        <v>1400000</v>
      </c>
      <c r="G171" s="427"/>
      <c r="H171" s="542"/>
      <c r="I171" s="444"/>
      <c r="J171" s="444"/>
      <c r="K171" s="444"/>
      <c r="L171" s="412"/>
      <c r="M171" s="63"/>
    </row>
    <row r="172" spans="1:13" s="10" customFormat="1" ht="15" customHeight="1" x14ac:dyDescent="0.2">
      <c r="A172" s="552"/>
      <c r="B172" s="420"/>
      <c r="C172" s="421"/>
      <c r="D172" s="108" t="s">
        <v>64</v>
      </c>
      <c r="E172" s="159">
        <v>1400000</v>
      </c>
      <c r="F172" s="268">
        <v>1400000</v>
      </c>
      <c r="G172" s="427"/>
      <c r="H172" s="542"/>
      <c r="I172" s="444"/>
      <c r="J172" s="444"/>
      <c r="K172" s="444"/>
      <c r="L172" s="412"/>
      <c r="M172" s="63"/>
    </row>
    <row r="173" spans="1:13" s="10" customFormat="1" x14ac:dyDescent="0.2">
      <c r="A173" s="552"/>
      <c r="B173" s="420"/>
      <c r="C173" s="421"/>
      <c r="D173" s="108" t="s">
        <v>65</v>
      </c>
      <c r="E173" s="268">
        <v>0</v>
      </c>
      <c r="F173" s="268">
        <v>0</v>
      </c>
      <c r="G173" s="427"/>
      <c r="H173" s="542"/>
      <c r="I173" s="444"/>
      <c r="J173" s="444"/>
      <c r="K173" s="444"/>
      <c r="L173" s="412"/>
      <c r="M173" s="63"/>
    </row>
    <row r="174" spans="1:13" s="10" customFormat="1" ht="20.25" customHeight="1" x14ac:dyDescent="0.2">
      <c r="A174" s="552"/>
      <c r="B174" s="420"/>
      <c r="C174" s="421"/>
      <c r="D174" s="108" t="s">
        <v>66</v>
      </c>
      <c r="E174" s="160">
        <v>0</v>
      </c>
      <c r="F174" s="159">
        <v>0</v>
      </c>
      <c r="G174" s="427"/>
      <c r="H174" s="542"/>
      <c r="I174" s="444"/>
      <c r="J174" s="444"/>
      <c r="K174" s="444"/>
      <c r="L174" s="412"/>
      <c r="M174" s="63"/>
    </row>
    <row r="175" spans="1:13" s="10" customFormat="1" ht="19.5" x14ac:dyDescent="0.2">
      <c r="A175" s="553"/>
      <c r="B175" s="448"/>
      <c r="C175" s="422"/>
      <c r="D175" s="108" t="s">
        <v>63</v>
      </c>
      <c r="E175" s="73">
        <v>0</v>
      </c>
      <c r="F175" s="73">
        <v>0</v>
      </c>
      <c r="G175" s="428"/>
      <c r="H175" s="594"/>
      <c r="I175" s="445"/>
      <c r="J175" s="445"/>
      <c r="K175" s="445"/>
      <c r="L175" s="413"/>
      <c r="M175" s="63"/>
    </row>
    <row r="176" spans="1:13" s="10" customFormat="1" ht="20.25" customHeight="1" x14ac:dyDescent="0.2">
      <c r="A176" s="551" t="s">
        <v>82</v>
      </c>
      <c r="B176" s="419" t="s">
        <v>282</v>
      </c>
      <c r="C176" s="431" t="s">
        <v>182</v>
      </c>
      <c r="D176" s="108" t="s">
        <v>57</v>
      </c>
      <c r="E176" s="73">
        <f>E177+E181</f>
        <v>6500000</v>
      </c>
      <c r="F176" s="73">
        <f>F177+F181</f>
        <v>6500000</v>
      </c>
      <c r="G176" s="426"/>
      <c r="H176" s="419" t="s">
        <v>465</v>
      </c>
      <c r="I176" s="443" t="s">
        <v>67</v>
      </c>
      <c r="J176" s="443">
        <v>16.600000000000001</v>
      </c>
      <c r="K176" s="443">
        <v>16.600000000000001</v>
      </c>
      <c r="L176" s="411"/>
      <c r="M176" s="63"/>
    </row>
    <row r="177" spans="1:13" s="10" customFormat="1" ht="20.25" customHeight="1" x14ac:dyDescent="0.2">
      <c r="A177" s="552"/>
      <c r="B177" s="420"/>
      <c r="C177" s="432"/>
      <c r="D177" s="108" t="s">
        <v>62</v>
      </c>
      <c r="E177" s="73">
        <f>E178+E179+E180</f>
        <v>6500000</v>
      </c>
      <c r="F177" s="73">
        <f>F178+F179+F180</f>
        <v>6500000</v>
      </c>
      <c r="G177" s="427"/>
      <c r="H177" s="478"/>
      <c r="I177" s="444"/>
      <c r="J177" s="444"/>
      <c r="K177" s="444"/>
      <c r="L177" s="412"/>
      <c r="M177" s="63"/>
    </row>
    <row r="178" spans="1:13" s="10" customFormat="1" ht="20.25" customHeight="1" x14ac:dyDescent="0.2">
      <c r="A178" s="552"/>
      <c r="B178" s="420"/>
      <c r="C178" s="432"/>
      <c r="D178" s="108" t="s">
        <v>64</v>
      </c>
      <c r="E178" s="159">
        <v>6500000</v>
      </c>
      <c r="F178" s="301">
        <v>6500000</v>
      </c>
      <c r="G178" s="427"/>
      <c r="H178" s="478"/>
      <c r="I178" s="444"/>
      <c r="J178" s="444"/>
      <c r="K178" s="444"/>
      <c r="L178" s="412"/>
      <c r="M178" s="63"/>
    </row>
    <row r="179" spans="1:13" s="10" customFormat="1" ht="20.25" customHeight="1" x14ac:dyDescent="0.2">
      <c r="A179" s="552"/>
      <c r="B179" s="420"/>
      <c r="C179" s="432"/>
      <c r="D179" s="108" t="s">
        <v>65</v>
      </c>
      <c r="E179" s="73">
        <v>0</v>
      </c>
      <c r="F179" s="73">
        <v>0</v>
      </c>
      <c r="G179" s="427"/>
      <c r="H179" s="478"/>
      <c r="I179" s="444"/>
      <c r="J179" s="444"/>
      <c r="K179" s="444"/>
      <c r="L179" s="412"/>
      <c r="M179" s="63"/>
    </row>
    <row r="180" spans="1:13" s="10" customFormat="1" ht="20.25" customHeight="1" x14ac:dyDescent="0.2">
      <c r="A180" s="552"/>
      <c r="B180" s="420"/>
      <c r="C180" s="432"/>
      <c r="D180" s="108" t="s">
        <v>66</v>
      </c>
      <c r="E180" s="160">
        <v>0</v>
      </c>
      <c r="F180" s="159">
        <v>0</v>
      </c>
      <c r="G180" s="427"/>
      <c r="H180" s="478"/>
      <c r="I180" s="444"/>
      <c r="J180" s="444"/>
      <c r="K180" s="444"/>
      <c r="L180" s="412"/>
      <c r="M180" s="63"/>
    </row>
    <row r="181" spans="1:13" s="10" customFormat="1" ht="20.25" customHeight="1" x14ac:dyDescent="0.2">
      <c r="A181" s="553"/>
      <c r="B181" s="448"/>
      <c r="C181" s="433"/>
      <c r="D181" s="108" t="s">
        <v>63</v>
      </c>
      <c r="E181" s="73">
        <v>0</v>
      </c>
      <c r="F181" s="73">
        <v>0</v>
      </c>
      <c r="G181" s="428"/>
      <c r="H181" s="479"/>
      <c r="I181" s="445"/>
      <c r="J181" s="445"/>
      <c r="K181" s="445"/>
      <c r="L181" s="413"/>
      <c r="M181" s="63"/>
    </row>
    <row r="182" spans="1:13" s="10" customFormat="1" x14ac:dyDescent="0.2">
      <c r="A182" s="489" t="s">
        <v>192</v>
      </c>
      <c r="B182" s="517" t="s">
        <v>283</v>
      </c>
      <c r="C182" s="497" t="s">
        <v>182</v>
      </c>
      <c r="D182" s="117" t="s">
        <v>57</v>
      </c>
      <c r="E182" s="41">
        <f>E183+E187</f>
        <v>94916620</v>
      </c>
      <c r="F182" s="41">
        <f>F183+F187</f>
        <v>94916620</v>
      </c>
      <c r="G182" s="524"/>
      <c r="H182" s="517"/>
      <c r="I182" s="614"/>
      <c r="J182" s="614"/>
      <c r="K182" s="614"/>
      <c r="L182" s="414"/>
      <c r="M182" s="63"/>
    </row>
    <row r="183" spans="1:13" s="10" customFormat="1" ht="20.25" customHeight="1" x14ac:dyDescent="0.2">
      <c r="A183" s="490"/>
      <c r="B183" s="520"/>
      <c r="C183" s="498"/>
      <c r="D183" s="117" t="s">
        <v>62</v>
      </c>
      <c r="E183" s="41">
        <f>E184+E185+E186</f>
        <v>94916620</v>
      </c>
      <c r="F183" s="41">
        <f>F184+F185+F186</f>
        <v>94916620</v>
      </c>
      <c r="G183" s="531"/>
      <c r="H183" s="520"/>
      <c r="I183" s="615"/>
      <c r="J183" s="615"/>
      <c r="K183" s="615"/>
      <c r="L183" s="415"/>
      <c r="M183" s="63"/>
    </row>
    <row r="184" spans="1:13" s="10" customFormat="1" x14ac:dyDescent="0.2">
      <c r="A184" s="490"/>
      <c r="B184" s="520"/>
      <c r="C184" s="498"/>
      <c r="D184" s="117" t="s">
        <v>64</v>
      </c>
      <c r="E184" s="66">
        <f t="shared" ref="E184:F187" si="1">E190+E198</f>
        <v>3250720</v>
      </c>
      <c r="F184" s="66">
        <f t="shared" si="1"/>
        <v>3250720</v>
      </c>
      <c r="G184" s="531"/>
      <c r="H184" s="520"/>
      <c r="I184" s="615"/>
      <c r="J184" s="615"/>
      <c r="K184" s="615"/>
      <c r="L184" s="415"/>
      <c r="M184" s="63"/>
    </row>
    <row r="185" spans="1:13" s="10" customFormat="1" x14ac:dyDescent="0.2">
      <c r="A185" s="490"/>
      <c r="B185" s="520"/>
      <c r="C185" s="498"/>
      <c r="D185" s="117" t="s">
        <v>65</v>
      </c>
      <c r="E185" s="41">
        <f t="shared" si="1"/>
        <v>91665900</v>
      </c>
      <c r="F185" s="41">
        <f t="shared" si="1"/>
        <v>91665900</v>
      </c>
      <c r="G185" s="531"/>
      <c r="H185" s="520"/>
      <c r="I185" s="615"/>
      <c r="J185" s="615"/>
      <c r="K185" s="615"/>
      <c r="L185" s="415"/>
      <c r="M185" s="63"/>
    </row>
    <row r="186" spans="1:13" s="10" customFormat="1" ht="20.25" customHeight="1" x14ac:dyDescent="0.2">
      <c r="A186" s="490"/>
      <c r="B186" s="520"/>
      <c r="C186" s="498"/>
      <c r="D186" s="117" t="s">
        <v>66</v>
      </c>
      <c r="E186" s="67">
        <f t="shared" si="1"/>
        <v>0</v>
      </c>
      <c r="F186" s="67">
        <f t="shared" si="1"/>
        <v>0</v>
      </c>
      <c r="G186" s="531"/>
      <c r="H186" s="520"/>
      <c r="I186" s="615"/>
      <c r="J186" s="615"/>
      <c r="K186" s="615"/>
      <c r="L186" s="415"/>
      <c r="M186" s="63"/>
    </row>
    <row r="187" spans="1:13" s="10" customFormat="1" ht="20.25" customHeight="1" x14ac:dyDescent="0.2">
      <c r="A187" s="491"/>
      <c r="B187" s="535"/>
      <c r="C187" s="499"/>
      <c r="D187" s="117" t="s">
        <v>63</v>
      </c>
      <c r="E187" s="41">
        <f t="shared" si="1"/>
        <v>0</v>
      </c>
      <c r="F187" s="41">
        <f t="shared" si="1"/>
        <v>0</v>
      </c>
      <c r="G187" s="532"/>
      <c r="H187" s="535"/>
      <c r="I187" s="616"/>
      <c r="J187" s="616"/>
      <c r="K187" s="616"/>
      <c r="L187" s="416"/>
      <c r="M187" s="63"/>
    </row>
    <row r="188" spans="1:13" s="10" customFormat="1" ht="41.25" customHeight="1" x14ac:dyDescent="0.2">
      <c r="A188" s="551" t="s">
        <v>193</v>
      </c>
      <c r="B188" s="426" t="s">
        <v>284</v>
      </c>
      <c r="C188" s="431" t="s">
        <v>182</v>
      </c>
      <c r="D188" s="108" t="s">
        <v>57</v>
      </c>
      <c r="E188" s="73">
        <f>E189+E193</f>
        <v>91665900</v>
      </c>
      <c r="F188" s="73">
        <f>F189+F193</f>
        <v>91665900</v>
      </c>
      <c r="G188" s="426"/>
      <c r="H188" s="122" t="s">
        <v>285</v>
      </c>
      <c r="I188" s="152" t="s">
        <v>94</v>
      </c>
      <c r="J188" s="249">
        <v>1</v>
      </c>
      <c r="K188" s="402">
        <v>1</v>
      </c>
      <c r="L188" s="213"/>
      <c r="M188" s="63"/>
    </row>
    <row r="189" spans="1:13" s="10" customFormat="1" ht="18" customHeight="1" x14ac:dyDescent="0.2">
      <c r="A189" s="552"/>
      <c r="B189" s="427"/>
      <c r="C189" s="432"/>
      <c r="D189" s="108" t="s">
        <v>62</v>
      </c>
      <c r="E189" s="73">
        <f>E190+E191+E192</f>
        <v>91665900</v>
      </c>
      <c r="F189" s="73">
        <f>F190+F191+F192</f>
        <v>91665900</v>
      </c>
      <c r="G189" s="427"/>
      <c r="H189" s="122" t="s">
        <v>466</v>
      </c>
      <c r="I189" s="92" t="s">
        <v>67</v>
      </c>
      <c r="J189" s="230">
        <v>7.3</v>
      </c>
      <c r="K189" s="230">
        <v>7.2</v>
      </c>
      <c r="L189" s="213"/>
      <c r="M189" s="63"/>
    </row>
    <row r="190" spans="1:13" s="10" customFormat="1" ht="58.5" x14ac:dyDescent="0.2">
      <c r="A190" s="552"/>
      <c r="B190" s="427"/>
      <c r="C190" s="432"/>
      <c r="D190" s="108" t="s">
        <v>64</v>
      </c>
      <c r="E190" s="159">
        <v>0</v>
      </c>
      <c r="F190" s="73">
        <v>0</v>
      </c>
      <c r="G190" s="427"/>
      <c r="H190" s="122" t="s">
        <v>467</v>
      </c>
      <c r="I190" s="92" t="s">
        <v>67</v>
      </c>
      <c r="J190" s="230">
        <v>15.2</v>
      </c>
      <c r="K190" s="230">
        <v>15.2</v>
      </c>
      <c r="L190" s="215"/>
      <c r="M190" s="63"/>
    </row>
    <row r="191" spans="1:13" s="10" customFormat="1" ht="20.25" customHeight="1" x14ac:dyDescent="0.2">
      <c r="A191" s="552"/>
      <c r="B191" s="427"/>
      <c r="C191" s="432"/>
      <c r="D191" s="108" t="s">
        <v>65</v>
      </c>
      <c r="E191" s="73">
        <v>91665900</v>
      </c>
      <c r="F191" s="213">
        <v>91665900</v>
      </c>
      <c r="G191" s="427"/>
      <c r="H191" s="122" t="s">
        <v>424</v>
      </c>
      <c r="I191" s="267" t="s">
        <v>67</v>
      </c>
      <c r="J191" s="230">
        <v>2.1480000000000001</v>
      </c>
      <c r="K191" s="230">
        <v>2.23</v>
      </c>
      <c r="L191" s="213"/>
      <c r="M191" s="63"/>
    </row>
    <row r="192" spans="1:13" s="10" customFormat="1" ht="30" customHeight="1" x14ac:dyDescent="0.2">
      <c r="A192" s="552"/>
      <c r="B192" s="427"/>
      <c r="C192" s="432"/>
      <c r="D192" s="108" t="s">
        <v>66</v>
      </c>
      <c r="E192" s="160">
        <v>0</v>
      </c>
      <c r="F192" s="159">
        <v>0</v>
      </c>
      <c r="G192" s="427"/>
      <c r="H192" s="122" t="s">
        <v>468</v>
      </c>
      <c r="I192" s="267" t="s">
        <v>74</v>
      </c>
      <c r="J192" s="230">
        <v>215.5</v>
      </c>
      <c r="K192" s="230">
        <v>205.4</v>
      </c>
      <c r="L192" s="216"/>
      <c r="M192" s="63"/>
    </row>
    <row r="193" spans="1:13" s="10" customFormat="1" ht="31.5" customHeight="1" x14ac:dyDescent="0.2">
      <c r="A193" s="552"/>
      <c r="B193" s="427"/>
      <c r="C193" s="432"/>
      <c r="D193" s="108" t="s">
        <v>63</v>
      </c>
      <c r="E193" s="411">
        <v>0</v>
      </c>
      <c r="F193" s="411">
        <v>0</v>
      </c>
      <c r="G193" s="427"/>
      <c r="H193" s="122" t="s">
        <v>469</v>
      </c>
      <c r="I193" s="267" t="s">
        <v>74</v>
      </c>
      <c r="J193" s="230">
        <v>266.89999999999998</v>
      </c>
      <c r="K193" s="231">
        <v>221.9</v>
      </c>
      <c r="L193" s="386"/>
      <c r="M193" s="63"/>
    </row>
    <row r="194" spans="1:13" s="10" customFormat="1" ht="90" customHeight="1" x14ac:dyDescent="0.2">
      <c r="A194" s="552"/>
      <c r="B194" s="427"/>
      <c r="C194" s="432"/>
      <c r="D194" s="108"/>
      <c r="E194" s="412"/>
      <c r="F194" s="412"/>
      <c r="G194" s="427"/>
      <c r="H194" s="122" t="s">
        <v>470</v>
      </c>
      <c r="I194" s="92" t="s">
        <v>67</v>
      </c>
      <c r="J194" s="230">
        <v>50</v>
      </c>
      <c r="K194" s="231">
        <v>39.6</v>
      </c>
      <c r="L194" s="69"/>
      <c r="M194" s="63"/>
    </row>
    <row r="195" spans="1:13" s="10" customFormat="1" ht="121.5" customHeight="1" x14ac:dyDescent="0.2">
      <c r="A195" s="553"/>
      <c r="B195" s="428"/>
      <c r="C195" s="433"/>
      <c r="D195" s="108"/>
      <c r="E195" s="413"/>
      <c r="F195" s="413"/>
      <c r="G195" s="428"/>
      <c r="H195" s="178" t="s">
        <v>471</v>
      </c>
      <c r="I195" s="95" t="s">
        <v>67</v>
      </c>
      <c r="J195" s="231">
        <v>80</v>
      </c>
      <c r="K195" s="229">
        <v>83.9</v>
      </c>
      <c r="L195" s="69"/>
      <c r="M195" s="63"/>
    </row>
    <row r="196" spans="1:13" s="10" customFormat="1" ht="15" customHeight="1" x14ac:dyDescent="0.2">
      <c r="A196" s="421" t="s">
        <v>194</v>
      </c>
      <c r="B196" s="421" t="s">
        <v>282</v>
      </c>
      <c r="C196" s="431" t="s">
        <v>182</v>
      </c>
      <c r="D196" s="108" t="s">
        <v>57</v>
      </c>
      <c r="E196" s="73">
        <f>E197+E201</f>
        <v>3250720</v>
      </c>
      <c r="F196" s="73">
        <f>F197+F201</f>
        <v>3250720</v>
      </c>
      <c r="G196" s="539"/>
      <c r="H196" s="419" t="s">
        <v>472</v>
      </c>
      <c r="I196" s="443" t="s">
        <v>67</v>
      </c>
      <c r="J196" s="443">
        <v>25</v>
      </c>
      <c r="K196" s="443">
        <v>25</v>
      </c>
      <c r="L196" s="411"/>
      <c r="M196" s="63"/>
    </row>
    <row r="197" spans="1:13" s="10" customFormat="1" ht="20.25" customHeight="1" x14ac:dyDescent="0.2">
      <c r="A197" s="420"/>
      <c r="B197" s="420"/>
      <c r="C197" s="432"/>
      <c r="D197" s="108" t="s">
        <v>62</v>
      </c>
      <c r="E197" s="73">
        <f>E198+E199+E200</f>
        <v>3250720</v>
      </c>
      <c r="F197" s="73">
        <f>F198+F199+F200</f>
        <v>3250720</v>
      </c>
      <c r="G197" s="540"/>
      <c r="H197" s="478"/>
      <c r="I197" s="444"/>
      <c r="J197" s="444"/>
      <c r="K197" s="444"/>
      <c r="L197" s="412"/>
      <c r="M197" s="63"/>
    </row>
    <row r="198" spans="1:13" s="10" customFormat="1" ht="12" customHeight="1" x14ac:dyDescent="0.2">
      <c r="A198" s="420"/>
      <c r="B198" s="420"/>
      <c r="C198" s="432"/>
      <c r="D198" s="108" t="s">
        <v>64</v>
      </c>
      <c r="E198" s="159">
        <v>3250720</v>
      </c>
      <c r="F198" s="73">
        <v>3250720</v>
      </c>
      <c r="G198" s="540"/>
      <c r="H198" s="478"/>
      <c r="I198" s="444"/>
      <c r="J198" s="444"/>
      <c r="K198" s="444"/>
      <c r="L198" s="412"/>
      <c r="M198" s="63"/>
    </row>
    <row r="199" spans="1:13" s="10" customFormat="1" ht="13.5" customHeight="1" x14ac:dyDescent="0.2">
      <c r="A199" s="420"/>
      <c r="B199" s="420"/>
      <c r="C199" s="432"/>
      <c r="D199" s="108" t="s">
        <v>65</v>
      </c>
      <c r="E199" s="73">
        <v>0</v>
      </c>
      <c r="F199" s="73">
        <v>0</v>
      </c>
      <c r="G199" s="540"/>
      <c r="H199" s="478"/>
      <c r="I199" s="444"/>
      <c r="J199" s="444"/>
      <c r="K199" s="444"/>
      <c r="L199" s="412"/>
      <c r="M199" s="63"/>
    </row>
    <row r="200" spans="1:13" s="10" customFormat="1" ht="20.25" customHeight="1" x14ac:dyDescent="0.2">
      <c r="A200" s="420"/>
      <c r="B200" s="420"/>
      <c r="C200" s="432"/>
      <c r="D200" s="108" t="s">
        <v>66</v>
      </c>
      <c r="E200" s="160">
        <v>0</v>
      </c>
      <c r="F200" s="159">
        <v>0</v>
      </c>
      <c r="G200" s="540"/>
      <c r="H200" s="478"/>
      <c r="I200" s="444"/>
      <c r="J200" s="444"/>
      <c r="K200" s="444"/>
      <c r="L200" s="412"/>
      <c r="M200" s="63"/>
    </row>
    <row r="201" spans="1:13" s="10" customFormat="1" ht="12" customHeight="1" x14ac:dyDescent="0.2">
      <c r="A201" s="448"/>
      <c r="B201" s="448"/>
      <c r="C201" s="433"/>
      <c r="D201" s="108" t="s">
        <v>63</v>
      </c>
      <c r="E201" s="73">
        <v>0</v>
      </c>
      <c r="F201" s="73">
        <v>0</v>
      </c>
      <c r="G201" s="548"/>
      <c r="H201" s="479"/>
      <c r="I201" s="445"/>
      <c r="J201" s="445"/>
      <c r="K201" s="445"/>
      <c r="L201" s="413"/>
      <c r="M201" s="63"/>
    </row>
    <row r="202" spans="1:13" s="10" customFormat="1" ht="20.25" customHeight="1" x14ac:dyDescent="0.2">
      <c r="A202" s="518" t="s">
        <v>105</v>
      </c>
      <c r="B202" s="518" t="s">
        <v>286</v>
      </c>
      <c r="C202" s="497" t="s">
        <v>182</v>
      </c>
      <c r="D202" s="117" t="s">
        <v>57</v>
      </c>
      <c r="E202" s="41">
        <f>E203+E207</f>
        <v>0</v>
      </c>
      <c r="F202" s="41">
        <f>F203+F207</f>
        <v>0</v>
      </c>
      <c r="G202" s="524"/>
      <c r="H202" s="517"/>
      <c r="I202" s="614"/>
      <c r="J202" s="614"/>
      <c r="K202" s="614"/>
      <c r="L202" s="414"/>
      <c r="M202" s="63"/>
    </row>
    <row r="203" spans="1:13" s="10" customFormat="1" ht="20.25" customHeight="1" x14ac:dyDescent="0.2">
      <c r="A203" s="520"/>
      <c r="B203" s="520"/>
      <c r="C203" s="498"/>
      <c r="D203" s="117" t="s">
        <v>62</v>
      </c>
      <c r="E203" s="41">
        <f>E204+E205+E206</f>
        <v>0</v>
      </c>
      <c r="F203" s="41">
        <f>F204+F205+F206</f>
        <v>0</v>
      </c>
      <c r="G203" s="531"/>
      <c r="H203" s="520"/>
      <c r="I203" s="615"/>
      <c r="J203" s="615"/>
      <c r="K203" s="615"/>
      <c r="L203" s="415"/>
      <c r="M203" s="63"/>
    </row>
    <row r="204" spans="1:13" s="10" customFormat="1" ht="20.25" customHeight="1" x14ac:dyDescent="0.2">
      <c r="A204" s="520"/>
      <c r="B204" s="520"/>
      <c r="C204" s="498"/>
      <c r="D204" s="117" t="s">
        <v>64</v>
      </c>
      <c r="E204" s="66">
        <f t="shared" ref="E204:F207" si="2">E210</f>
        <v>0</v>
      </c>
      <c r="F204" s="41">
        <f t="shared" si="2"/>
        <v>0</v>
      </c>
      <c r="G204" s="531"/>
      <c r="H204" s="520"/>
      <c r="I204" s="615"/>
      <c r="J204" s="615"/>
      <c r="K204" s="615"/>
      <c r="L204" s="415"/>
      <c r="M204" s="63"/>
    </row>
    <row r="205" spans="1:13" s="10" customFormat="1" ht="20.25" customHeight="1" x14ac:dyDescent="0.2">
      <c r="A205" s="520"/>
      <c r="B205" s="520"/>
      <c r="C205" s="498"/>
      <c r="D205" s="117" t="s">
        <v>65</v>
      </c>
      <c r="E205" s="41">
        <f t="shared" si="2"/>
        <v>0</v>
      </c>
      <c r="F205" s="41">
        <f t="shared" si="2"/>
        <v>0</v>
      </c>
      <c r="G205" s="531"/>
      <c r="H205" s="520"/>
      <c r="I205" s="615"/>
      <c r="J205" s="615"/>
      <c r="K205" s="615"/>
      <c r="L205" s="415"/>
      <c r="M205" s="63"/>
    </row>
    <row r="206" spans="1:13" s="10" customFormat="1" ht="20.25" customHeight="1" x14ac:dyDescent="0.2">
      <c r="A206" s="520"/>
      <c r="B206" s="520"/>
      <c r="C206" s="498"/>
      <c r="D206" s="117" t="s">
        <v>66</v>
      </c>
      <c r="E206" s="67">
        <f t="shared" si="2"/>
        <v>0</v>
      </c>
      <c r="F206" s="66">
        <f t="shared" si="2"/>
        <v>0</v>
      </c>
      <c r="G206" s="531"/>
      <c r="H206" s="520"/>
      <c r="I206" s="615"/>
      <c r="J206" s="615"/>
      <c r="K206" s="615"/>
      <c r="L206" s="415"/>
      <c r="M206" s="63"/>
    </row>
    <row r="207" spans="1:13" s="10" customFormat="1" ht="20.25" customHeight="1" x14ac:dyDescent="0.2">
      <c r="A207" s="535"/>
      <c r="B207" s="535"/>
      <c r="C207" s="499"/>
      <c r="D207" s="117" t="s">
        <v>63</v>
      </c>
      <c r="E207" s="41">
        <f t="shared" si="2"/>
        <v>0</v>
      </c>
      <c r="F207" s="41">
        <f t="shared" si="2"/>
        <v>0</v>
      </c>
      <c r="G207" s="532"/>
      <c r="H207" s="535"/>
      <c r="I207" s="616"/>
      <c r="J207" s="616"/>
      <c r="K207" s="616"/>
      <c r="L207" s="416"/>
      <c r="M207" s="63"/>
    </row>
    <row r="208" spans="1:13" s="10" customFormat="1" ht="39" x14ac:dyDescent="0.2">
      <c r="A208" s="419" t="s">
        <v>106</v>
      </c>
      <c r="B208" s="419" t="s">
        <v>287</v>
      </c>
      <c r="C208" s="431" t="s">
        <v>182</v>
      </c>
      <c r="D208" s="108" t="s">
        <v>57</v>
      </c>
      <c r="E208" s="73">
        <f>E209+E213</f>
        <v>0</v>
      </c>
      <c r="F208" s="73">
        <f>F209+F213</f>
        <v>0</v>
      </c>
      <c r="G208" s="567"/>
      <c r="H208" s="122" t="s">
        <v>288</v>
      </c>
      <c r="I208" s="139" t="s">
        <v>289</v>
      </c>
      <c r="J208" s="249">
        <v>3.4</v>
      </c>
      <c r="K208" s="249">
        <v>3.2</v>
      </c>
      <c r="L208" s="213"/>
      <c r="M208" s="63"/>
    </row>
    <row r="209" spans="1:13" s="10" customFormat="1" ht="27" customHeight="1" x14ac:dyDescent="0.2">
      <c r="A209" s="420"/>
      <c r="B209" s="421"/>
      <c r="C209" s="432"/>
      <c r="D209" s="108" t="s">
        <v>62</v>
      </c>
      <c r="E209" s="73">
        <f>E210+E211+E212</f>
        <v>0</v>
      </c>
      <c r="F209" s="73">
        <f>F210+F211+F212</f>
        <v>0</v>
      </c>
      <c r="G209" s="568"/>
      <c r="H209" s="122" t="s">
        <v>292</v>
      </c>
      <c r="I209" s="139" t="s">
        <v>67</v>
      </c>
      <c r="J209" s="249">
        <v>74.599999999999994</v>
      </c>
      <c r="K209" s="249">
        <v>80.8</v>
      </c>
      <c r="L209" s="213"/>
      <c r="M209" s="63"/>
    </row>
    <row r="210" spans="1:13" s="10" customFormat="1" ht="30" customHeight="1" x14ac:dyDescent="0.2">
      <c r="A210" s="420"/>
      <c r="B210" s="421"/>
      <c r="C210" s="432"/>
      <c r="D210" s="108" t="s">
        <v>64</v>
      </c>
      <c r="E210" s="159">
        <v>0</v>
      </c>
      <c r="F210" s="159">
        <v>0</v>
      </c>
      <c r="G210" s="568"/>
      <c r="H210" s="122" t="s">
        <v>291</v>
      </c>
      <c r="I210" s="139" t="s">
        <v>289</v>
      </c>
      <c r="J210" s="249">
        <v>4.3</v>
      </c>
      <c r="K210" s="249">
        <v>4.3</v>
      </c>
      <c r="L210" s="215"/>
      <c r="M210" s="63"/>
    </row>
    <row r="211" spans="1:13" s="10" customFormat="1" ht="49.5" customHeight="1" x14ac:dyDescent="0.2">
      <c r="A211" s="420"/>
      <c r="B211" s="421"/>
      <c r="C211" s="432"/>
      <c r="D211" s="108" t="s">
        <v>65</v>
      </c>
      <c r="E211" s="73">
        <v>0</v>
      </c>
      <c r="F211" s="73">
        <v>0</v>
      </c>
      <c r="G211" s="568"/>
      <c r="H211" s="122" t="s">
        <v>290</v>
      </c>
      <c r="I211" s="139" t="s">
        <v>293</v>
      </c>
      <c r="J211" s="249">
        <v>36.9</v>
      </c>
      <c r="K211" s="249">
        <v>38.799999999999997</v>
      </c>
      <c r="L211" s="213"/>
      <c r="M211" s="63"/>
    </row>
    <row r="212" spans="1:13" s="10" customFormat="1" ht="29.25" x14ac:dyDescent="0.2">
      <c r="A212" s="420"/>
      <c r="B212" s="421"/>
      <c r="C212" s="432"/>
      <c r="D212" s="108" t="s">
        <v>66</v>
      </c>
      <c r="E212" s="160">
        <v>0</v>
      </c>
      <c r="F212" s="159">
        <v>0</v>
      </c>
      <c r="G212" s="568"/>
      <c r="H212" s="122" t="s">
        <v>294</v>
      </c>
      <c r="I212" s="162" t="s">
        <v>67</v>
      </c>
      <c r="J212" s="249">
        <v>53</v>
      </c>
      <c r="K212" s="249">
        <v>53.5</v>
      </c>
      <c r="L212" s="216"/>
      <c r="M212" s="63"/>
    </row>
    <row r="213" spans="1:13" s="10" customFormat="1" ht="58.5" x14ac:dyDescent="0.2">
      <c r="A213" s="420"/>
      <c r="B213" s="421"/>
      <c r="C213" s="432"/>
      <c r="D213" s="106" t="s">
        <v>63</v>
      </c>
      <c r="E213" s="159">
        <v>0</v>
      </c>
      <c r="F213" s="159">
        <v>0</v>
      </c>
      <c r="G213" s="568"/>
      <c r="H213" s="122" t="s">
        <v>295</v>
      </c>
      <c r="I213" s="162" t="s">
        <v>67</v>
      </c>
      <c r="J213" s="249">
        <v>60</v>
      </c>
      <c r="K213" s="249">
        <v>61.5</v>
      </c>
      <c r="L213" s="215"/>
      <c r="M213" s="63"/>
    </row>
    <row r="214" spans="1:13" s="10" customFormat="1" ht="58.5" x14ac:dyDescent="0.2">
      <c r="A214" s="140"/>
      <c r="B214" s="140"/>
      <c r="C214" s="93"/>
      <c r="D214" s="107"/>
      <c r="E214" s="160"/>
      <c r="F214" s="160"/>
      <c r="G214" s="141"/>
      <c r="H214" s="122" t="s">
        <v>296</v>
      </c>
      <c r="I214" s="162" t="s">
        <v>67</v>
      </c>
      <c r="J214" s="249">
        <v>60</v>
      </c>
      <c r="K214" s="249">
        <v>60.8</v>
      </c>
      <c r="L214" s="69"/>
      <c r="M214" s="88"/>
    </row>
    <row r="215" spans="1:13" s="10" customFormat="1" ht="48.75" x14ac:dyDescent="0.2">
      <c r="A215" s="140"/>
      <c r="B215" s="140"/>
      <c r="C215" s="93"/>
      <c r="D215" s="107"/>
      <c r="E215" s="160"/>
      <c r="F215" s="160"/>
      <c r="G215" s="141"/>
      <c r="H215" s="122" t="s">
        <v>297</v>
      </c>
      <c r="I215" s="162" t="s">
        <v>67</v>
      </c>
      <c r="J215" s="249">
        <v>60</v>
      </c>
      <c r="K215" s="249">
        <v>62</v>
      </c>
      <c r="L215" s="69"/>
      <c r="M215" s="88"/>
    </row>
    <row r="216" spans="1:13" s="10" customFormat="1" ht="48.75" x14ac:dyDescent="0.2">
      <c r="A216" s="136"/>
      <c r="B216" s="156"/>
      <c r="C216" s="93"/>
      <c r="D216" s="107"/>
      <c r="E216" s="160"/>
      <c r="F216" s="160"/>
      <c r="G216" s="141"/>
      <c r="H216" s="122" t="s">
        <v>298</v>
      </c>
      <c r="I216" s="162" t="s">
        <v>67</v>
      </c>
      <c r="J216" s="249">
        <v>80</v>
      </c>
      <c r="K216" s="249">
        <v>81.099999999999994</v>
      </c>
      <c r="L216" s="69"/>
      <c r="M216" s="88"/>
    </row>
    <row r="217" spans="1:13" s="10" customFormat="1" ht="68.25" x14ac:dyDescent="0.2">
      <c r="A217" s="136"/>
      <c r="B217" s="156"/>
      <c r="C217" s="93"/>
      <c r="D217" s="107"/>
      <c r="E217" s="160"/>
      <c r="F217" s="160"/>
      <c r="G217" s="141"/>
      <c r="H217" s="122" t="s">
        <v>299</v>
      </c>
      <c r="I217" s="162" t="s">
        <v>67</v>
      </c>
      <c r="J217" s="249">
        <v>75</v>
      </c>
      <c r="K217" s="249">
        <v>77.3</v>
      </c>
      <c r="L217" s="69"/>
      <c r="M217" s="88"/>
    </row>
    <row r="218" spans="1:13" s="10" customFormat="1" ht="102" customHeight="1" x14ac:dyDescent="0.2">
      <c r="A218" s="136"/>
      <c r="B218" s="140"/>
      <c r="C218" s="93"/>
      <c r="D218" s="108"/>
      <c r="E218" s="161"/>
      <c r="F218" s="161"/>
      <c r="G218" s="142"/>
      <c r="H218" s="122" t="s">
        <v>273</v>
      </c>
      <c r="I218" s="162" t="s">
        <v>67</v>
      </c>
      <c r="J218" s="249">
        <v>95</v>
      </c>
      <c r="K218" s="249">
        <v>95</v>
      </c>
      <c r="L218" s="69"/>
      <c r="M218" s="88"/>
    </row>
    <row r="219" spans="1:13" s="10" customFormat="1" ht="109.5" customHeight="1" x14ac:dyDescent="0.2">
      <c r="A219" s="517" t="s">
        <v>15</v>
      </c>
      <c r="B219" s="517" t="s">
        <v>300</v>
      </c>
      <c r="C219" s="497" t="s">
        <v>182</v>
      </c>
      <c r="D219" s="117" t="s">
        <v>57</v>
      </c>
      <c r="E219" s="41">
        <f>E220+E224</f>
        <v>11222400</v>
      </c>
      <c r="F219" s="41">
        <f>F220+F224</f>
        <v>11222400</v>
      </c>
      <c r="G219" s="524"/>
      <c r="H219" s="125" t="s">
        <v>473</v>
      </c>
      <c r="I219" s="151" t="s">
        <v>67</v>
      </c>
      <c r="J219" s="51">
        <v>3</v>
      </c>
      <c r="K219" s="52">
        <f>-L219</f>
        <v>0</v>
      </c>
      <c r="L219" s="201"/>
      <c r="M219" s="631"/>
    </row>
    <row r="220" spans="1:13" s="10" customFormat="1" ht="48" customHeight="1" x14ac:dyDescent="0.2">
      <c r="A220" s="520"/>
      <c r="B220" s="520"/>
      <c r="C220" s="498"/>
      <c r="D220" s="117" t="s">
        <v>62</v>
      </c>
      <c r="E220" s="41">
        <f>E221+E222+E223</f>
        <v>11222400</v>
      </c>
      <c r="F220" s="41">
        <f>F221+F222+F223</f>
        <v>11222400</v>
      </c>
      <c r="G220" s="531"/>
      <c r="H220" s="273" t="s">
        <v>301</v>
      </c>
      <c r="I220" s="279" t="s">
        <v>67</v>
      </c>
      <c r="J220" s="279">
        <v>97</v>
      </c>
      <c r="K220" s="252">
        <v>100</v>
      </c>
      <c r="L220" s="201"/>
      <c r="M220" s="63"/>
    </row>
    <row r="221" spans="1:13" s="10" customFormat="1" ht="42.75" customHeight="1" x14ac:dyDescent="0.2">
      <c r="A221" s="520"/>
      <c r="B221" s="520"/>
      <c r="C221" s="498"/>
      <c r="D221" s="117" t="s">
        <v>64</v>
      </c>
      <c r="E221" s="66">
        <f t="shared" ref="E221:F224" si="3">E230</f>
        <v>11222400</v>
      </c>
      <c r="F221" s="41">
        <f t="shared" si="3"/>
        <v>11222400</v>
      </c>
      <c r="G221" s="531"/>
      <c r="H221" s="125" t="s">
        <v>474</v>
      </c>
      <c r="I221" s="151" t="s">
        <v>302</v>
      </c>
      <c r="J221" s="255">
        <v>3</v>
      </c>
      <c r="K221" s="252">
        <v>3.1</v>
      </c>
      <c r="L221" s="210"/>
      <c r="M221" s="63"/>
    </row>
    <row r="222" spans="1:13" s="10" customFormat="1" ht="49.5" customHeight="1" x14ac:dyDescent="0.2">
      <c r="A222" s="520"/>
      <c r="B222" s="520"/>
      <c r="C222" s="498"/>
      <c r="D222" s="117" t="s">
        <v>65</v>
      </c>
      <c r="E222" s="41">
        <f t="shared" si="3"/>
        <v>0</v>
      </c>
      <c r="F222" s="41">
        <f t="shared" si="3"/>
        <v>0</v>
      </c>
      <c r="G222" s="531"/>
      <c r="H222" s="125" t="s">
        <v>475</v>
      </c>
      <c r="I222" s="151" t="s">
        <v>67</v>
      </c>
      <c r="J222" s="255">
        <v>90</v>
      </c>
      <c r="K222" s="252">
        <v>100</v>
      </c>
      <c r="L222" s="201"/>
      <c r="M222" s="88"/>
    </row>
    <row r="223" spans="1:13" s="10" customFormat="1" ht="60" customHeight="1" x14ac:dyDescent="0.2">
      <c r="A223" s="520"/>
      <c r="B223" s="520"/>
      <c r="C223" s="498"/>
      <c r="D223" s="117" t="s">
        <v>66</v>
      </c>
      <c r="E223" s="67">
        <f t="shared" si="3"/>
        <v>0</v>
      </c>
      <c r="F223" s="66">
        <f t="shared" si="3"/>
        <v>0</v>
      </c>
      <c r="G223" s="531"/>
      <c r="H223" s="125" t="s">
        <v>476</v>
      </c>
      <c r="I223" s="151" t="s">
        <v>67</v>
      </c>
      <c r="J223" s="255">
        <v>64.599999999999994</v>
      </c>
      <c r="K223" s="252">
        <v>64.599999999999994</v>
      </c>
      <c r="L223" s="211"/>
      <c r="M223" s="88"/>
    </row>
    <row r="224" spans="1:13" s="10" customFormat="1" ht="71.25" customHeight="1" x14ac:dyDescent="0.2">
      <c r="A224" s="520"/>
      <c r="B224" s="520"/>
      <c r="C224" s="498"/>
      <c r="D224" s="116" t="s">
        <v>63</v>
      </c>
      <c r="E224" s="66">
        <f t="shared" si="3"/>
        <v>0</v>
      </c>
      <c r="F224" s="66">
        <f t="shared" si="3"/>
        <v>0</v>
      </c>
      <c r="G224" s="531"/>
      <c r="H224" s="125" t="s">
        <v>477</v>
      </c>
      <c r="I224" s="151" t="s">
        <v>302</v>
      </c>
      <c r="J224" s="255">
        <v>3430.1</v>
      </c>
      <c r="K224" s="384">
        <v>3430.1</v>
      </c>
      <c r="L224" s="201"/>
      <c r="M224" s="88"/>
    </row>
    <row r="225" spans="1:15" s="10" customFormat="1" ht="30" customHeight="1" x14ac:dyDescent="0.2">
      <c r="A225" s="286"/>
      <c r="B225" s="294"/>
      <c r="C225" s="283"/>
      <c r="D225" s="289"/>
      <c r="E225" s="211"/>
      <c r="F225" s="211"/>
      <c r="G225" s="531"/>
      <c r="H225" s="125" t="s">
        <v>478</v>
      </c>
      <c r="I225" s="151" t="s">
        <v>30</v>
      </c>
      <c r="J225" s="255">
        <v>1.99</v>
      </c>
      <c r="K225" s="252">
        <v>2.6</v>
      </c>
      <c r="L225" s="42"/>
      <c r="M225" s="88"/>
    </row>
    <row r="226" spans="1:15" s="10" customFormat="1" ht="30" customHeight="1" x14ac:dyDescent="0.2">
      <c r="A226" s="286"/>
      <c r="B226" s="294"/>
      <c r="C226" s="283"/>
      <c r="D226" s="289"/>
      <c r="E226" s="211"/>
      <c r="F226" s="211"/>
      <c r="G226" s="282"/>
      <c r="H226" s="293" t="s">
        <v>494</v>
      </c>
      <c r="I226" s="303" t="s">
        <v>408</v>
      </c>
      <c r="J226" s="303">
        <v>95.37</v>
      </c>
      <c r="K226" s="304">
        <v>95.4</v>
      </c>
      <c r="L226" s="42"/>
      <c r="M226" s="88"/>
    </row>
    <row r="227" spans="1:15" s="10" customFormat="1" ht="84.75" customHeight="1" x14ac:dyDescent="0.2">
      <c r="A227" s="286"/>
      <c r="B227" s="294"/>
      <c r="C227" s="283"/>
      <c r="D227" s="290"/>
      <c r="E227" s="42"/>
      <c r="F227" s="42"/>
      <c r="G227" s="282"/>
      <c r="H227" s="293" t="s">
        <v>495</v>
      </c>
      <c r="I227" s="303" t="s">
        <v>408</v>
      </c>
      <c r="J227" s="303">
        <v>22.3</v>
      </c>
      <c r="K227" s="304">
        <v>14.6</v>
      </c>
      <c r="L227" s="638" t="s">
        <v>566</v>
      </c>
      <c r="M227" s="88"/>
    </row>
    <row r="228" spans="1:15" s="10" customFormat="1" ht="20.25" customHeight="1" x14ac:dyDescent="0.2">
      <c r="A228" s="551" t="s">
        <v>49</v>
      </c>
      <c r="B228" s="419" t="s">
        <v>432</v>
      </c>
      <c r="C228" s="431" t="s">
        <v>182</v>
      </c>
      <c r="D228" s="108" t="s">
        <v>57</v>
      </c>
      <c r="E228" s="73">
        <f>E229+E233</f>
        <v>11222400</v>
      </c>
      <c r="F228" s="73">
        <f>F229+F233</f>
        <v>11222400</v>
      </c>
      <c r="G228" s="426"/>
      <c r="H228" s="426" t="s">
        <v>351</v>
      </c>
      <c r="I228" s="480" t="s">
        <v>84</v>
      </c>
      <c r="J228" s="480">
        <v>1</v>
      </c>
      <c r="K228" s="443">
        <v>1</v>
      </c>
      <c r="L228" s="411"/>
      <c r="M228" s="63"/>
    </row>
    <row r="229" spans="1:15" s="10" customFormat="1" ht="20.25" customHeight="1" x14ac:dyDescent="0.2">
      <c r="A229" s="552"/>
      <c r="B229" s="420"/>
      <c r="C229" s="432"/>
      <c r="D229" s="108" t="s">
        <v>62</v>
      </c>
      <c r="E229" s="73">
        <f>E230+E231+E232</f>
        <v>11222400</v>
      </c>
      <c r="F229" s="73">
        <f>F230+F231+F232</f>
        <v>11222400</v>
      </c>
      <c r="G229" s="427"/>
      <c r="H229" s="427"/>
      <c r="I229" s="481"/>
      <c r="J229" s="481"/>
      <c r="K229" s="444"/>
      <c r="L229" s="412"/>
      <c r="M229" s="63"/>
    </row>
    <row r="230" spans="1:15" s="10" customFormat="1" ht="45.75" customHeight="1" x14ac:dyDescent="0.2">
      <c r="A230" s="552"/>
      <c r="B230" s="420"/>
      <c r="C230" s="432"/>
      <c r="D230" s="108" t="s">
        <v>64</v>
      </c>
      <c r="E230" s="159">
        <v>11222400</v>
      </c>
      <c r="F230" s="363">
        <v>11222400</v>
      </c>
      <c r="G230" s="427"/>
      <c r="H230" s="427"/>
      <c r="I230" s="481"/>
      <c r="J230" s="481"/>
      <c r="K230" s="444"/>
      <c r="L230" s="412"/>
      <c r="M230" s="63"/>
    </row>
    <row r="231" spans="1:15" s="10" customFormat="1" ht="18.75" customHeight="1" x14ac:dyDescent="0.2">
      <c r="A231" s="552"/>
      <c r="B231" s="420"/>
      <c r="C231" s="432"/>
      <c r="D231" s="108" t="s">
        <v>65</v>
      </c>
      <c r="E231" s="73">
        <v>0</v>
      </c>
      <c r="F231" s="73">
        <v>0</v>
      </c>
      <c r="G231" s="427"/>
      <c r="H231" s="427"/>
      <c r="I231" s="481"/>
      <c r="J231" s="481"/>
      <c r="K231" s="444"/>
      <c r="L231" s="412"/>
      <c r="M231" s="63"/>
    </row>
    <row r="232" spans="1:15" s="10" customFormat="1" ht="24.75" customHeight="1" x14ac:dyDescent="0.2">
      <c r="A232" s="552"/>
      <c r="B232" s="420"/>
      <c r="C232" s="432"/>
      <c r="D232" s="108" t="s">
        <v>66</v>
      </c>
      <c r="E232" s="160">
        <v>0</v>
      </c>
      <c r="F232" s="159">
        <v>0</v>
      </c>
      <c r="G232" s="427"/>
      <c r="H232" s="427"/>
      <c r="I232" s="481"/>
      <c r="J232" s="481"/>
      <c r="K232" s="444"/>
      <c r="L232" s="412"/>
      <c r="M232" s="63"/>
    </row>
    <row r="233" spans="1:15" s="10" customFormat="1" ht="16.5" customHeight="1" x14ac:dyDescent="0.2">
      <c r="A233" s="553"/>
      <c r="B233" s="448"/>
      <c r="C233" s="432"/>
      <c r="D233" s="108" t="s">
        <v>63</v>
      </c>
      <c r="E233" s="73">
        <v>0</v>
      </c>
      <c r="F233" s="73">
        <v>0</v>
      </c>
      <c r="G233" s="428"/>
      <c r="H233" s="428"/>
      <c r="I233" s="482"/>
      <c r="J233" s="482"/>
      <c r="K233" s="445"/>
      <c r="L233" s="413"/>
      <c r="M233" s="63"/>
    </row>
    <row r="234" spans="1:15" s="10" customFormat="1" x14ac:dyDescent="0.2">
      <c r="A234" s="489" t="s">
        <v>50</v>
      </c>
      <c r="B234" s="517" t="s">
        <v>338</v>
      </c>
      <c r="C234" s="497" t="s">
        <v>182</v>
      </c>
      <c r="D234" s="117" t="s">
        <v>57</v>
      </c>
      <c r="E234" s="41">
        <f>E236+E243</f>
        <v>102788878.78999999</v>
      </c>
      <c r="F234" s="41">
        <f>F236+F243</f>
        <v>48646708.829999991</v>
      </c>
      <c r="G234" s="96"/>
      <c r="H234" s="524"/>
      <c r="I234" s="582"/>
      <c r="J234" s="582"/>
      <c r="K234" s="614"/>
      <c r="L234" s="414"/>
      <c r="M234" s="63"/>
      <c r="O234" s="72"/>
    </row>
    <row r="235" spans="1:15" s="10" customFormat="1" ht="19.5" x14ac:dyDescent="0.2">
      <c r="A235" s="490"/>
      <c r="B235" s="518"/>
      <c r="C235" s="498"/>
      <c r="D235" s="117" t="s">
        <v>449</v>
      </c>
      <c r="E235" s="41">
        <f>E237</f>
        <v>32844242.420000002</v>
      </c>
      <c r="F235" s="201">
        <f>F237</f>
        <v>32844242.420000002</v>
      </c>
      <c r="G235" s="96"/>
      <c r="H235" s="531"/>
      <c r="I235" s="583"/>
      <c r="J235" s="583"/>
      <c r="K235" s="615"/>
      <c r="L235" s="415"/>
      <c r="M235" s="63"/>
      <c r="O235" s="72"/>
    </row>
    <row r="236" spans="1:15" s="10" customFormat="1" ht="20.25" customHeight="1" x14ac:dyDescent="0.2">
      <c r="A236" s="490"/>
      <c r="B236" s="520"/>
      <c r="C236" s="498"/>
      <c r="D236" s="117" t="s">
        <v>62</v>
      </c>
      <c r="E236" s="41">
        <f>E238+E240+E242</f>
        <v>102788878.78999999</v>
      </c>
      <c r="F236" s="41">
        <f>F238+F240+F242</f>
        <v>48646708.829999991</v>
      </c>
      <c r="G236" s="366">
        <f>E234+E235</f>
        <v>135633121.20999998</v>
      </c>
      <c r="H236" s="531"/>
      <c r="I236" s="583"/>
      <c r="J236" s="583"/>
      <c r="K236" s="615"/>
      <c r="L236" s="415"/>
      <c r="M236" s="63"/>
    </row>
    <row r="237" spans="1:15" s="10" customFormat="1" ht="20.25" customHeight="1" x14ac:dyDescent="0.2">
      <c r="A237" s="490"/>
      <c r="B237" s="520"/>
      <c r="C237" s="498"/>
      <c r="D237" s="290" t="s">
        <v>449</v>
      </c>
      <c r="E237" s="66">
        <f>E239+E241</f>
        <v>32844242.420000002</v>
      </c>
      <c r="F237" s="210">
        <f>F239+F241</f>
        <v>32844242.420000002</v>
      </c>
      <c r="G237" s="96"/>
      <c r="H237" s="531"/>
      <c r="I237" s="583"/>
      <c r="J237" s="583"/>
      <c r="K237" s="615"/>
      <c r="L237" s="415"/>
      <c r="M237" s="63"/>
    </row>
    <row r="238" spans="1:15" s="10" customFormat="1" ht="20.25" customHeight="1" x14ac:dyDescent="0.2">
      <c r="A238" s="490"/>
      <c r="B238" s="520"/>
      <c r="C238" s="498"/>
      <c r="D238" s="117" t="s">
        <v>64</v>
      </c>
      <c r="E238" s="66">
        <f>E248</f>
        <v>19906978.789999999</v>
      </c>
      <c r="F238" s="41">
        <f>F248</f>
        <v>9959620.6199999992</v>
      </c>
      <c r="G238" s="96"/>
      <c r="H238" s="531"/>
      <c r="I238" s="583"/>
      <c r="J238" s="583"/>
      <c r="K238" s="615"/>
      <c r="L238" s="415"/>
      <c r="M238" s="63"/>
    </row>
    <row r="239" spans="1:15" s="10" customFormat="1" ht="20.25" customHeight="1" x14ac:dyDescent="0.2">
      <c r="A239" s="490"/>
      <c r="B239" s="520"/>
      <c r="C239" s="498"/>
      <c r="D239" s="290" t="s">
        <v>449</v>
      </c>
      <c r="E239" s="66">
        <f>E249</f>
        <v>328442.42</v>
      </c>
      <c r="F239" s="390">
        <f>F249</f>
        <v>328442.42</v>
      </c>
      <c r="G239" s="96"/>
      <c r="H239" s="531"/>
      <c r="I239" s="583"/>
      <c r="J239" s="583"/>
      <c r="K239" s="615"/>
      <c r="L239" s="415"/>
      <c r="M239" s="63"/>
    </row>
    <row r="240" spans="1:15" s="10" customFormat="1" x14ac:dyDescent="0.2">
      <c r="A240" s="490"/>
      <c r="B240" s="520"/>
      <c r="C240" s="498"/>
      <c r="D240" s="117" t="s">
        <v>65</v>
      </c>
      <c r="E240" s="41">
        <f t="shared" ref="E240:F240" si="4">E250</f>
        <v>82881900</v>
      </c>
      <c r="F240" s="41">
        <f t="shared" si="4"/>
        <v>38687088.209999993</v>
      </c>
      <c r="G240" s="96"/>
      <c r="H240" s="531"/>
      <c r="I240" s="583"/>
      <c r="J240" s="583"/>
      <c r="K240" s="615"/>
      <c r="L240" s="415"/>
      <c r="M240" s="63"/>
    </row>
    <row r="241" spans="1:13" s="10" customFormat="1" ht="19.5" x14ac:dyDescent="0.2">
      <c r="A241" s="490"/>
      <c r="B241" s="520"/>
      <c r="C241" s="498"/>
      <c r="D241" s="290" t="s">
        <v>449</v>
      </c>
      <c r="E241" s="201">
        <f t="shared" ref="E241:F243" si="5">E251</f>
        <v>32515800</v>
      </c>
      <c r="F241" s="201">
        <f t="shared" si="5"/>
        <v>32515800</v>
      </c>
      <c r="G241" s="282"/>
      <c r="H241" s="531"/>
      <c r="I241" s="583"/>
      <c r="J241" s="583"/>
      <c r="K241" s="615"/>
      <c r="L241" s="415"/>
      <c r="M241" s="88"/>
    </row>
    <row r="242" spans="1:13" s="10" customFormat="1" ht="20.25" customHeight="1" x14ac:dyDescent="0.2">
      <c r="A242" s="490"/>
      <c r="B242" s="520"/>
      <c r="C242" s="498"/>
      <c r="D242" s="117" t="s">
        <v>66</v>
      </c>
      <c r="E242" s="67">
        <f t="shared" si="5"/>
        <v>0</v>
      </c>
      <c r="F242" s="66">
        <f t="shared" si="5"/>
        <v>0</v>
      </c>
      <c r="G242" s="96"/>
      <c r="H242" s="531"/>
      <c r="I242" s="583"/>
      <c r="J242" s="583"/>
      <c r="K242" s="615"/>
      <c r="L242" s="415"/>
      <c r="M242" s="63"/>
    </row>
    <row r="243" spans="1:13" s="10" customFormat="1" ht="20.25" customHeight="1" x14ac:dyDescent="0.2">
      <c r="A243" s="491"/>
      <c r="B243" s="535"/>
      <c r="C243" s="498"/>
      <c r="D243" s="117" t="s">
        <v>63</v>
      </c>
      <c r="E243" s="41">
        <f t="shared" si="5"/>
        <v>0</v>
      </c>
      <c r="F243" s="41">
        <f t="shared" si="5"/>
        <v>0</v>
      </c>
      <c r="G243" s="99"/>
      <c r="H243" s="532"/>
      <c r="I243" s="584"/>
      <c r="J243" s="584"/>
      <c r="K243" s="616"/>
      <c r="L243" s="416"/>
      <c r="M243" s="63"/>
    </row>
    <row r="244" spans="1:13" s="10" customFormat="1" ht="30" customHeight="1" x14ac:dyDescent="0.2">
      <c r="A244" s="551" t="s">
        <v>51</v>
      </c>
      <c r="B244" s="419" t="s">
        <v>382</v>
      </c>
      <c r="C244" s="431" t="s">
        <v>182</v>
      </c>
      <c r="D244" s="108" t="s">
        <v>57</v>
      </c>
      <c r="E244" s="73">
        <f>E246+E253</f>
        <v>102788878.78999999</v>
      </c>
      <c r="F244" s="73">
        <f>F246+F253</f>
        <v>48646708.829999991</v>
      </c>
      <c r="G244" s="426" t="s">
        <v>558</v>
      </c>
      <c r="H244" s="426" t="s">
        <v>303</v>
      </c>
      <c r="I244" s="162" t="s">
        <v>304</v>
      </c>
      <c r="J244" s="253">
        <v>90.64</v>
      </c>
      <c r="K244" s="249">
        <v>241.22</v>
      </c>
      <c r="L244" s="411"/>
      <c r="M244" s="63"/>
    </row>
    <row r="245" spans="1:13" s="10" customFormat="1" ht="33.75" customHeight="1" x14ac:dyDescent="0.2">
      <c r="A245" s="552"/>
      <c r="B245" s="421"/>
      <c r="C245" s="432"/>
      <c r="D245" s="108" t="s">
        <v>449</v>
      </c>
      <c r="E245" s="73">
        <f>E247</f>
        <v>32844242.420000002</v>
      </c>
      <c r="F245" s="213">
        <f>F247</f>
        <v>32844242.420000002</v>
      </c>
      <c r="G245" s="427"/>
      <c r="H245" s="428"/>
      <c r="I245" s="163"/>
      <c r="J245" s="254"/>
      <c r="K245" s="250"/>
      <c r="L245" s="413"/>
      <c r="M245" s="63"/>
    </row>
    <row r="246" spans="1:13" s="10" customFormat="1" ht="88.5" customHeight="1" x14ac:dyDescent="0.2">
      <c r="A246" s="552"/>
      <c r="B246" s="420"/>
      <c r="C246" s="432"/>
      <c r="D246" s="108" t="s">
        <v>62</v>
      </c>
      <c r="E246" s="73">
        <f>E248+E250+E252</f>
        <v>102788878.78999999</v>
      </c>
      <c r="F246" s="73">
        <f>F248+F250+F252</f>
        <v>48646708.829999991</v>
      </c>
      <c r="G246" s="427"/>
      <c r="H246" s="426" t="s">
        <v>305</v>
      </c>
      <c r="I246" s="162" t="s">
        <v>67</v>
      </c>
      <c r="J246" s="253">
        <v>87</v>
      </c>
      <c r="K246" s="249">
        <v>70.91</v>
      </c>
      <c r="L246" s="639" t="s">
        <v>533</v>
      </c>
      <c r="M246" s="63"/>
    </row>
    <row r="247" spans="1:13" s="10" customFormat="1" ht="195" customHeight="1" x14ac:dyDescent="0.2">
      <c r="A247" s="552"/>
      <c r="B247" s="420"/>
      <c r="C247" s="432"/>
      <c r="D247" s="295" t="s">
        <v>449</v>
      </c>
      <c r="E247" s="159">
        <f>E249+E251</f>
        <v>32844242.420000002</v>
      </c>
      <c r="F247" s="363">
        <f>F249+F251</f>
        <v>32844242.420000002</v>
      </c>
      <c r="G247" s="91"/>
      <c r="H247" s="428"/>
      <c r="I247" s="163"/>
      <c r="J247" s="254"/>
      <c r="K247" s="250"/>
      <c r="L247" s="640"/>
      <c r="M247" s="88"/>
    </row>
    <row r="248" spans="1:13" s="10" customFormat="1" ht="70.5" customHeight="1" x14ac:dyDescent="0.2">
      <c r="A248" s="552"/>
      <c r="B248" s="420"/>
      <c r="C248" s="432"/>
      <c r="D248" s="108" t="s">
        <v>64</v>
      </c>
      <c r="E248" s="159">
        <v>19906978.789999999</v>
      </c>
      <c r="F248" s="73">
        <v>9959620.6199999992</v>
      </c>
      <c r="G248" s="91"/>
      <c r="H248" s="426" t="s">
        <v>306</v>
      </c>
      <c r="I248" s="162" t="s">
        <v>67</v>
      </c>
      <c r="J248" s="253">
        <v>39</v>
      </c>
      <c r="K248" s="249">
        <v>48.6</v>
      </c>
      <c r="L248" s="411"/>
      <c r="M248" s="88"/>
    </row>
    <row r="249" spans="1:13" s="10" customFormat="1" ht="19.5" x14ac:dyDescent="0.2">
      <c r="A249" s="552"/>
      <c r="B249" s="420"/>
      <c r="C249" s="432"/>
      <c r="D249" s="295" t="s">
        <v>449</v>
      </c>
      <c r="E249" s="159">
        <v>328442.42</v>
      </c>
      <c r="F249" s="363">
        <v>328442.42</v>
      </c>
      <c r="G249" s="91"/>
      <c r="H249" s="428"/>
      <c r="I249" s="163"/>
      <c r="J249" s="254"/>
      <c r="K249" s="250"/>
      <c r="L249" s="413"/>
      <c r="M249" s="63"/>
    </row>
    <row r="250" spans="1:13" s="10" customFormat="1" ht="20.25" customHeight="1" x14ac:dyDescent="0.2">
      <c r="A250" s="552"/>
      <c r="B250" s="420"/>
      <c r="C250" s="432"/>
      <c r="D250" s="108" t="s">
        <v>65</v>
      </c>
      <c r="E250" s="371">
        <v>82881900</v>
      </c>
      <c r="F250" s="213">
        <v>38687088.209999993</v>
      </c>
      <c r="G250" s="91"/>
      <c r="H250" s="426" t="s">
        <v>307</v>
      </c>
      <c r="I250" s="480" t="s">
        <v>67</v>
      </c>
      <c r="J250" s="480">
        <v>79</v>
      </c>
      <c r="K250" s="480">
        <v>92.3</v>
      </c>
      <c r="L250" s="411"/>
      <c r="M250" s="63"/>
    </row>
    <row r="251" spans="1:13" s="10" customFormat="1" ht="20.25" customHeight="1" x14ac:dyDescent="0.2">
      <c r="A251" s="552"/>
      <c r="B251" s="420"/>
      <c r="C251" s="432"/>
      <c r="D251" s="295" t="s">
        <v>449</v>
      </c>
      <c r="E251" s="213">
        <v>32515800</v>
      </c>
      <c r="F251" s="213">
        <v>32515800</v>
      </c>
      <c r="G251" s="280"/>
      <c r="H251" s="427"/>
      <c r="I251" s="481"/>
      <c r="J251" s="481"/>
      <c r="K251" s="481"/>
      <c r="L251" s="412"/>
      <c r="M251" s="88"/>
    </row>
    <row r="252" spans="1:13" s="10" customFormat="1" ht="24.75" customHeight="1" x14ac:dyDescent="0.2">
      <c r="A252" s="552"/>
      <c r="B252" s="420"/>
      <c r="C252" s="432"/>
      <c r="D252" s="108" t="s">
        <v>66</v>
      </c>
      <c r="E252" s="160">
        <v>0</v>
      </c>
      <c r="F252" s="159">
        <v>0</v>
      </c>
      <c r="G252" s="91"/>
      <c r="H252" s="427"/>
      <c r="I252" s="481"/>
      <c r="J252" s="481"/>
      <c r="K252" s="481"/>
      <c r="L252" s="412"/>
      <c r="M252" s="63"/>
    </row>
    <row r="253" spans="1:13" s="10" customFormat="1" ht="24" customHeight="1" x14ac:dyDescent="0.2">
      <c r="A253" s="553"/>
      <c r="B253" s="448"/>
      <c r="C253" s="432"/>
      <c r="D253" s="108" t="s">
        <v>63</v>
      </c>
      <c r="E253" s="73">
        <v>0</v>
      </c>
      <c r="F253" s="73">
        <v>0</v>
      </c>
      <c r="G253" s="97"/>
      <c r="H253" s="428"/>
      <c r="I253" s="482"/>
      <c r="J253" s="482"/>
      <c r="K253" s="482"/>
      <c r="L253" s="413"/>
      <c r="M253" s="63"/>
    </row>
    <row r="254" spans="1:13" s="10" customFormat="1" x14ac:dyDescent="0.2">
      <c r="A254" s="489" t="s">
        <v>268</v>
      </c>
      <c r="B254" s="517" t="s">
        <v>383</v>
      </c>
      <c r="C254" s="43"/>
      <c r="D254" s="117" t="s">
        <v>57</v>
      </c>
      <c r="E254" s="41">
        <f>E255+E259</f>
        <v>589560730.91999996</v>
      </c>
      <c r="F254" s="41">
        <f>F255+F259</f>
        <v>478208666.88999999</v>
      </c>
      <c r="G254" s="96"/>
      <c r="H254" s="524"/>
      <c r="I254" s="582"/>
      <c r="J254" s="582"/>
      <c r="K254" s="614"/>
      <c r="L254" s="414"/>
      <c r="M254" s="63"/>
    </row>
    <row r="255" spans="1:13" s="10" customFormat="1" ht="19.5" x14ac:dyDescent="0.2">
      <c r="A255" s="490"/>
      <c r="B255" s="520"/>
      <c r="C255" s="186"/>
      <c r="D255" s="117" t="s">
        <v>62</v>
      </c>
      <c r="E255" s="41">
        <f>E256+E257+E258</f>
        <v>589560730.91999996</v>
      </c>
      <c r="F255" s="41">
        <f>F256+F257+F258</f>
        <v>478208666.88999999</v>
      </c>
      <c r="G255" s="96"/>
      <c r="H255" s="531"/>
      <c r="I255" s="583"/>
      <c r="J255" s="583"/>
      <c r="K255" s="615"/>
      <c r="L255" s="415"/>
      <c r="M255" s="63"/>
    </row>
    <row r="256" spans="1:13" s="10" customFormat="1" x14ac:dyDescent="0.2">
      <c r="A256" s="490"/>
      <c r="B256" s="520"/>
      <c r="C256" s="186"/>
      <c r="D256" s="117" t="s">
        <v>64</v>
      </c>
      <c r="E256" s="66">
        <f>E262+E268+E274</f>
        <v>81725230.920000002</v>
      </c>
      <c r="F256" s="370">
        <f>F262+F268+F274</f>
        <v>79230364.800000012</v>
      </c>
      <c r="G256" s="96"/>
      <c r="H256" s="531"/>
      <c r="I256" s="583"/>
      <c r="J256" s="583"/>
      <c r="K256" s="615"/>
      <c r="L256" s="415"/>
      <c r="M256" s="63"/>
    </row>
    <row r="257" spans="1:13" s="10" customFormat="1" x14ac:dyDescent="0.2">
      <c r="A257" s="490"/>
      <c r="B257" s="520"/>
      <c r="C257" s="186"/>
      <c r="D257" s="117" t="s">
        <v>65</v>
      </c>
      <c r="E257" s="370">
        <f>E263+E269+E275</f>
        <v>507835500</v>
      </c>
      <c r="F257" s="370">
        <f>F263+F269+F275</f>
        <v>398978302.08999997</v>
      </c>
      <c r="G257" s="96"/>
      <c r="H257" s="531"/>
      <c r="I257" s="583"/>
      <c r="J257" s="583"/>
      <c r="K257" s="615"/>
      <c r="L257" s="415"/>
      <c r="M257" s="63"/>
    </row>
    <row r="258" spans="1:13" s="10" customFormat="1" ht="19.5" x14ac:dyDescent="0.2">
      <c r="A258" s="490"/>
      <c r="B258" s="520"/>
      <c r="C258" s="186"/>
      <c r="D258" s="117" t="s">
        <v>66</v>
      </c>
      <c r="E258" s="67">
        <f>E264</f>
        <v>0</v>
      </c>
      <c r="F258" s="66">
        <f>F264</f>
        <v>0</v>
      </c>
      <c r="G258" s="96"/>
      <c r="H258" s="531"/>
      <c r="I258" s="583"/>
      <c r="J258" s="583"/>
      <c r="K258" s="615"/>
      <c r="L258" s="415"/>
      <c r="M258" s="63"/>
    </row>
    <row r="259" spans="1:13" s="10" customFormat="1" ht="19.5" x14ac:dyDescent="0.2">
      <c r="A259" s="491"/>
      <c r="B259" s="535"/>
      <c r="C259" s="186"/>
      <c r="D259" s="117" t="s">
        <v>63</v>
      </c>
      <c r="E259" s="41">
        <f>E265</f>
        <v>0</v>
      </c>
      <c r="F259" s="41">
        <f>F265</f>
        <v>0</v>
      </c>
      <c r="G259" s="99"/>
      <c r="H259" s="532"/>
      <c r="I259" s="584"/>
      <c r="J259" s="584"/>
      <c r="K259" s="616"/>
      <c r="L259" s="416"/>
      <c r="M259" s="63"/>
    </row>
    <row r="260" spans="1:13" s="10" customFormat="1" x14ac:dyDescent="0.2">
      <c r="A260" s="475" t="s">
        <v>269</v>
      </c>
      <c r="B260" s="419" t="s">
        <v>433</v>
      </c>
      <c r="C260" s="431" t="s">
        <v>384</v>
      </c>
      <c r="D260" s="108" t="s">
        <v>57</v>
      </c>
      <c r="E260" s="73">
        <f>E261+E265</f>
        <v>36000000</v>
      </c>
      <c r="F260" s="73">
        <f>F261+F265</f>
        <v>36000000</v>
      </c>
      <c r="G260" s="426"/>
      <c r="H260" s="426" t="s">
        <v>479</v>
      </c>
      <c r="I260" s="480" t="s">
        <v>480</v>
      </c>
      <c r="J260" s="480">
        <v>1</v>
      </c>
      <c r="K260" s="480">
        <v>1</v>
      </c>
      <c r="L260" s="411"/>
      <c r="M260" s="63"/>
    </row>
    <row r="261" spans="1:13" s="10" customFormat="1" ht="19.5" x14ac:dyDescent="0.2">
      <c r="A261" s="476"/>
      <c r="B261" s="478"/>
      <c r="C261" s="432"/>
      <c r="D261" s="108" t="s">
        <v>62</v>
      </c>
      <c r="E261" s="73">
        <f>E262+E263+E264</f>
        <v>36000000</v>
      </c>
      <c r="F261" s="73">
        <f>F262+F263+F264</f>
        <v>36000000</v>
      </c>
      <c r="G261" s="427"/>
      <c r="H261" s="427"/>
      <c r="I261" s="481"/>
      <c r="J261" s="481"/>
      <c r="K261" s="481"/>
      <c r="L261" s="412"/>
      <c r="M261" s="63"/>
    </row>
    <row r="262" spans="1:13" s="10" customFormat="1" x14ac:dyDescent="0.2">
      <c r="A262" s="476"/>
      <c r="B262" s="478"/>
      <c r="C262" s="432"/>
      <c r="D262" s="108" t="s">
        <v>64</v>
      </c>
      <c r="E262" s="159">
        <v>36000000</v>
      </c>
      <c r="F262" s="73">
        <v>36000000</v>
      </c>
      <c r="G262" s="427"/>
      <c r="H262" s="427"/>
      <c r="I262" s="481"/>
      <c r="J262" s="481"/>
      <c r="K262" s="481"/>
      <c r="L262" s="412"/>
      <c r="M262" s="63"/>
    </row>
    <row r="263" spans="1:13" s="10" customFormat="1" x14ac:dyDescent="0.2">
      <c r="A263" s="476"/>
      <c r="B263" s="478"/>
      <c r="C263" s="432"/>
      <c r="D263" s="108" t="s">
        <v>65</v>
      </c>
      <c r="E263" s="73">
        <v>0</v>
      </c>
      <c r="F263" s="73">
        <v>0</v>
      </c>
      <c r="G263" s="427"/>
      <c r="H263" s="427"/>
      <c r="I263" s="481"/>
      <c r="J263" s="481"/>
      <c r="K263" s="481"/>
      <c r="L263" s="412"/>
      <c r="M263" s="63"/>
    </row>
    <row r="264" spans="1:13" s="10" customFormat="1" ht="19.5" x14ac:dyDescent="0.2">
      <c r="A264" s="476"/>
      <c r="B264" s="478"/>
      <c r="C264" s="432"/>
      <c r="D264" s="108" t="s">
        <v>66</v>
      </c>
      <c r="E264" s="160">
        <f>E282</f>
        <v>0</v>
      </c>
      <c r="F264" s="159">
        <f>F282</f>
        <v>0</v>
      </c>
      <c r="G264" s="427"/>
      <c r="H264" s="427"/>
      <c r="I264" s="481"/>
      <c r="J264" s="481"/>
      <c r="K264" s="481"/>
      <c r="L264" s="412"/>
      <c r="M264" s="63"/>
    </row>
    <row r="265" spans="1:13" s="10" customFormat="1" ht="17.25" customHeight="1" x14ac:dyDescent="0.2">
      <c r="A265" s="477"/>
      <c r="B265" s="479"/>
      <c r="C265" s="432"/>
      <c r="D265" s="108" t="s">
        <v>63</v>
      </c>
      <c r="E265" s="73">
        <f>E283</f>
        <v>0</v>
      </c>
      <c r="F265" s="73">
        <f>F283</f>
        <v>0</v>
      </c>
      <c r="G265" s="427"/>
      <c r="H265" s="428"/>
      <c r="I265" s="482"/>
      <c r="J265" s="482"/>
      <c r="K265" s="482"/>
      <c r="L265" s="413"/>
      <c r="M265" s="63"/>
    </row>
    <row r="266" spans="1:13" s="10" customFormat="1" ht="12.75" customHeight="1" x14ac:dyDescent="0.2">
      <c r="A266" s="475" t="s">
        <v>402</v>
      </c>
      <c r="B266" s="419" t="s">
        <v>434</v>
      </c>
      <c r="C266" s="431" t="s">
        <v>384</v>
      </c>
      <c r="D266" s="108" t="s">
        <v>57</v>
      </c>
      <c r="E266" s="73">
        <f>E267+E271</f>
        <v>40595553.859999999</v>
      </c>
      <c r="F266" s="213">
        <f>F267+F271</f>
        <v>39200260.869999997</v>
      </c>
      <c r="G266" s="426" t="s">
        <v>558</v>
      </c>
      <c r="H266" s="426" t="s">
        <v>481</v>
      </c>
      <c r="I266" s="480" t="s">
        <v>480</v>
      </c>
      <c r="J266" s="480">
        <v>7</v>
      </c>
      <c r="K266" s="480"/>
      <c r="L266" s="411"/>
      <c r="M266" s="63"/>
    </row>
    <row r="267" spans="1:13" s="10" customFormat="1" ht="19.5" x14ac:dyDescent="0.2">
      <c r="A267" s="476"/>
      <c r="B267" s="478"/>
      <c r="C267" s="432"/>
      <c r="D267" s="108" t="s">
        <v>62</v>
      </c>
      <c r="E267" s="73">
        <f>E268+E269+E270</f>
        <v>40595553.859999999</v>
      </c>
      <c r="F267" s="213">
        <f>F268+F269+F270</f>
        <v>39200260.869999997</v>
      </c>
      <c r="G267" s="427"/>
      <c r="H267" s="427"/>
      <c r="I267" s="481"/>
      <c r="J267" s="481"/>
      <c r="K267" s="481"/>
      <c r="L267" s="412"/>
      <c r="M267" s="63"/>
    </row>
    <row r="268" spans="1:13" s="10" customFormat="1" x14ac:dyDescent="0.2">
      <c r="A268" s="476"/>
      <c r="B268" s="478"/>
      <c r="C268" s="432"/>
      <c r="D268" s="108" t="s">
        <v>64</v>
      </c>
      <c r="E268" s="159">
        <v>40595553.859999999</v>
      </c>
      <c r="F268" s="213">
        <v>39200260.869999997</v>
      </c>
      <c r="G268" s="427"/>
      <c r="H268" s="427"/>
      <c r="I268" s="481"/>
      <c r="J268" s="481"/>
      <c r="K268" s="481"/>
      <c r="L268" s="412"/>
      <c r="M268" s="63"/>
    </row>
    <row r="269" spans="1:13" s="10" customFormat="1" x14ac:dyDescent="0.2">
      <c r="A269" s="476"/>
      <c r="B269" s="478"/>
      <c r="C269" s="432"/>
      <c r="D269" s="108" t="s">
        <v>65</v>
      </c>
      <c r="E269" s="73">
        <v>0</v>
      </c>
      <c r="F269" s="213">
        <v>0</v>
      </c>
      <c r="G269" s="427"/>
      <c r="H269" s="427"/>
      <c r="I269" s="481"/>
      <c r="J269" s="481"/>
      <c r="K269" s="481"/>
      <c r="L269" s="412"/>
      <c r="M269" s="63"/>
    </row>
    <row r="270" spans="1:13" s="10" customFormat="1" ht="19.5" x14ac:dyDescent="0.2">
      <c r="A270" s="476"/>
      <c r="B270" s="478"/>
      <c r="C270" s="432"/>
      <c r="D270" s="108" t="s">
        <v>66</v>
      </c>
      <c r="E270" s="160">
        <f>E288</f>
        <v>0</v>
      </c>
      <c r="F270" s="392">
        <f>F288</f>
        <v>0</v>
      </c>
      <c r="G270" s="427"/>
      <c r="H270" s="427"/>
      <c r="I270" s="481"/>
      <c r="J270" s="481"/>
      <c r="K270" s="481"/>
      <c r="L270" s="412"/>
      <c r="M270" s="63"/>
    </row>
    <row r="271" spans="1:13" s="10" customFormat="1" ht="19.5" x14ac:dyDescent="0.2">
      <c r="A271" s="477"/>
      <c r="B271" s="479"/>
      <c r="C271" s="432"/>
      <c r="D271" s="108" t="s">
        <v>63</v>
      </c>
      <c r="E271" s="73">
        <f>E289</f>
        <v>0</v>
      </c>
      <c r="F271" s="213">
        <f>F289</f>
        <v>0</v>
      </c>
      <c r="G271" s="428"/>
      <c r="H271" s="428"/>
      <c r="I271" s="482"/>
      <c r="J271" s="482"/>
      <c r="K271" s="482"/>
      <c r="L271" s="413"/>
      <c r="M271" s="63"/>
    </row>
    <row r="272" spans="1:13" s="10" customFormat="1" ht="29.25" x14ac:dyDescent="0.2">
      <c r="A272" s="475" t="s">
        <v>403</v>
      </c>
      <c r="B272" s="419" t="s">
        <v>505</v>
      </c>
      <c r="C272" s="431" t="s">
        <v>384</v>
      </c>
      <c r="D272" s="338" t="s">
        <v>57</v>
      </c>
      <c r="E272" s="213">
        <f>E273+E277</f>
        <v>512965177.06</v>
      </c>
      <c r="F272" s="213">
        <f>F273+F277</f>
        <v>403008406.01999998</v>
      </c>
      <c r="G272" s="399" t="s">
        <v>558</v>
      </c>
      <c r="H272" s="334" t="s">
        <v>506</v>
      </c>
      <c r="I272" s="480" t="s">
        <v>480</v>
      </c>
      <c r="J272" s="362">
        <v>1</v>
      </c>
      <c r="K272" s="362">
        <v>1</v>
      </c>
      <c r="L272" s="411"/>
      <c r="M272" s="88"/>
    </row>
    <row r="273" spans="1:18" s="10" customFormat="1" ht="19.5" x14ac:dyDescent="0.2">
      <c r="A273" s="476"/>
      <c r="B273" s="478"/>
      <c r="C273" s="432"/>
      <c r="D273" s="338" t="s">
        <v>62</v>
      </c>
      <c r="E273" s="213">
        <f>E274+E275+E276</f>
        <v>512965177.06</v>
      </c>
      <c r="F273" s="213">
        <f>F274+F275+F276</f>
        <v>403008406.01999998</v>
      </c>
      <c r="G273" s="399"/>
      <c r="H273" s="334"/>
      <c r="I273" s="481"/>
      <c r="J273" s="362"/>
      <c r="K273" s="362"/>
      <c r="L273" s="412"/>
      <c r="M273" s="88"/>
    </row>
    <row r="274" spans="1:18" s="10" customFormat="1" x14ac:dyDescent="0.2">
      <c r="A274" s="476"/>
      <c r="B274" s="478"/>
      <c r="C274" s="432"/>
      <c r="D274" s="338" t="s">
        <v>64</v>
      </c>
      <c r="E274" s="363">
        <v>5129677.0599999996</v>
      </c>
      <c r="F274" s="213">
        <v>4030103.93</v>
      </c>
      <c r="G274" s="399"/>
      <c r="H274" s="334"/>
      <c r="I274" s="481"/>
      <c r="J274" s="362"/>
      <c r="K274" s="362"/>
      <c r="L274" s="412"/>
      <c r="M274" s="88"/>
    </row>
    <row r="275" spans="1:18" s="10" customFormat="1" x14ac:dyDescent="0.2">
      <c r="A275" s="476"/>
      <c r="B275" s="478"/>
      <c r="C275" s="432"/>
      <c r="D275" s="338" t="s">
        <v>65</v>
      </c>
      <c r="E275" s="213">
        <v>507835500</v>
      </c>
      <c r="F275" s="213">
        <v>398978302.08999997</v>
      </c>
      <c r="G275" s="399"/>
      <c r="H275" s="334"/>
      <c r="I275" s="481"/>
      <c r="J275" s="362"/>
      <c r="K275" s="362"/>
      <c r="L275" s="412"/>
      <c r="M275" s="88"/>
    </row>
    <row r="276" spans="1:18" s="10" customFormat="1" ht="19.5" x14ac:dyDescent="0.2">
      <c r="A276" s="476"/>
      <c r="B276" s="478"/>
      <c r="C276" s="432"/>
      <c r="D276" s="338" t="s">
        <v>66</v>
      </c>
      <c r="E276" s="364">
        <f>E294</f>
        <v>0</v>
      </c>
      <c r="F276" s="363">
        <f>F294</f>
        <v>0</v>
      </c>
      <c r="G276" s="399"/>
      <c r="H276" s="334"/>
      <c r="I276" s="481"/>
      <c r="J276" s="362"/>
      <c r="K276" s="362"/>
      <c r="L276" s="412"/>
      <c r="M276" s="88"/>
    </row>
    <row r="277" spans="1:18" s="10" customFormat="1" ht="19.5" x14ac:dyDescent="0.2">
      <c r="A277" s="477"/>
      <c r="B277" s="479"/>
      <c r="C277" s="432"/>
      <c r="D277" s="338" t="s">
        <v>63</v>
      </c>
      <c r="E277" s="213">
        <f>E295</f>
        <v>0</v>
      </c>
      <c r="F277" s="213">
        <f>F295</f>
        <v>0</v>
      </c>
      <c r="G277" s="399"/>
      <c r="H277" s="334"/>
      <c r="I277" s="482"/>
      <c r="J277" s="362"/>
      <c r="K277" s="362"/>
      <c r="L277" s="413"/>
      <c r="M277" s="88"/>
    </row>
    <row r="278" spans="1:18" s="5" customFormat="1" ht="15" customHeight="1" x14ac:dyDescent="0.2">
      <c r="A278" s="591" t="s">
        <v>3</v>
      </c>
      <c r="B278" s="466" t="s">
        <v>86</v>
      </c>
      <c r="C278" s="466"/>
      <c r="D278" s="147" t="s">
        <v>57</v>
      </c>
      <c r="E278" s="31">
        <f>E279+E283</f>
        <v>970526346.30999994</v>
      </c>
      <c r="F278" s="31">
        <f>F279+F283</f>
        <v>970514837.16999996</v>
      </c>
      <c r="G278" s="602"/>
      <c r="H278" s="130"/>
      <c r="I278" s="130"/>
      <c r="J278" s="242"/>
      <c r="K278" s="242"/>
      <c r="L278" s="483"/>
      <c r="M278" s="63"/>
      <c r="N278"/>
      <c r="O278"/>
      <c r="P278"/>
      <c r="Q278"/>
      <c r="R278"/>
    </row>
    <row r="279" spans="1:18" s="5" customFormat="1" ht="21.75" customHeight="1" x14ac:dyDescent="0.2">
      <c r="A279" s="592"/>
      <c r="B279" s="467"/>
      <c r="C279" s="467"/>
      <c r="D279" s="147" t="s">
        <v>62</v>
      </c>
      <c r="E279" s="31">
        <f>E280+E281+E282</f>
        <v>970526346.30999994</v>
      </c>
      <c r="F279" s="31">
        <f>F280+F281+F282</f>
        <v>970514837.16999996</v>
      </c>
      <c r="G279" s="605"/>
      <c r="H279" s="129"/>
      <c r="I279" s="129"/>
      <c r="J279" s="243"/>
      <c r="K279" s="243"/>
      <c r="L279" s="484"/>
      <c r="M279" s="63"/>
    </row>
    <row r="280" spans="1:18" s="5" customFormat="1" ht="14.25" customHeight="1" x14ac:dyDescent="0.2">
      <c r="A280" s="592"/>
      <c r="B280" s="467"/>
      <c r="C280" s="467"/>
      <c r="D280" s="147" t="s">
        <v>64</v>
      </c>
      <c r="E280" s="31">
        <f t="shared" ref="E280:F282" si="6">E286+E310+E322+E346+E376</f>
        <v>313695146.31</v>
      </c>
      <c r="F280" s="31">
        <f t="shared" si="6"/>
        <v>313693541.35000002</v>
      </c>
      <c r="G280" s="605"/>
      <c r="H280" s="129"/>
      <c r="I280" s="129"/>
      <c r="J280" s="243"/>
      <c r="K280" s="243"/>
      <c r="L280" s="484"/>
      <c r="M280" s="63"/>
    </row>
    <row r="281" spans="1:18" s="5" customFormat="1" ht="15" customHeight="1" x14ac:dyDescent="0.2">
      <c r="A281" s="592"/>
      <c r="B281" s="467"/>
      <c r="C281" s="467"/>
      <c r="D281" s="147" t="s">
        <v>65</v>
      </c>
      <c r="E281" s="31">
        <f t="shared" si="6"/>
        <v>656831200</v>
      </c>
      <c r="F281" s="31">
        <f t="shared" si="6"/>
        <v>656821295.81999993</v>
      </c>
      <c r="G281" s="605"/>
      <c r="H281" s="129"/>
      <c r="I281" s="129"/>
      <c r="J281" s="243"/>
      <c r="K281" s="243"/>
      <c r="L281" s="484"/>
      <c r="M281" s="63"/>
    </row>
    <row r="282" spans="1:18" s="5" customFormat="1" ht="19.5" x14ac:dyDescent="0.2">
      <c r="A282" s="592"/>
      <c r="B282" s="467"/>
      <c r="C282" s="467"/>
      <c r="D282" s="147" t="s">
        <v>66</v>
      </c>
      <c r="E282" s="31">
        <f t="shared" si="6"/>
        <v>0</v>
      </c>
      <c r="F282" s="31">
        <f t="shared" si="6"/>
        <v>0</v>
      </c>
      <c r="G282" s="605"/>
      <c r="H282" s="129"/>
      <c r="I282" s="129"/>
      <c r="J282" s="243"/>
      <c r="K282" s="243"/>
      <c r="L282" s="484"/>
      <c r="M282" s="63"/>
    </row>
    <row r="283" spans="1:18" s="5" customFormat="1" ht="15" customHeight="1" x14ac:dyDescent="0.2">
      <c r="A283" s="593"/>
      <c r="B283" s="468"/>
      <c r="C283" s="468"/>
      <c r="D283" s="147" t="s">
        <v>63</v>
      </c>
      <c r="E283" s="31">
        <f>E289+E313+E325+E349+E367+E379</f>
        <v>0</v>
      </c>
      <c r="F283" s="31">
        <f>F289+F313+F325+F349+F367+F379</f>
        <v>0</v>
      </c>
      <c r="G283" s="606"/>
      <c r="H283" s="135"/>
      <c r="I283" s="135"/>
      <c r="J283" s="244"/>
      <c r="K283" s="244"/>
      <c r="L283" s="485"/>
      <c r="M283" s="63"/>
    </row>
    <row r="284" spans="1:18" s="4" customFormat="1" x14ac:dyDescent="0.2">
      <c r="A284" s="537" t="s">
        <v>4</v>
      </c>
      <c r="B284" s="459" t="s">
        <v>87</v>
      </c>
      <c r="C284" s="459"/>
      <c r="D284" s="117" t="s">
        <v>57</v>
      </c>
      <c r="E284" s="41">
        <f>E285+E289</f>
        <v>580200605.43000007</v>
      </c>
      <c r="F284" s="41">
        <f>F285+F289</f>
        <v>580198176.91000009</v>
      </c>
      <c r="G284" s="454"/>
      <c r="H284" s="486"/>
      <c r="I284" s="486"/>
      <c r="J284" s="486"/>
      <c r="K284" s="486"/>
      <c r="L284" s="414"/>
      <c r="M284" s="63"/>
    </row>
    <row r="285" spans="1:18" s="4" customFormat="1" ht="19.5" x14ac:dyDescent="0.2">
      <c r="A285" s="589"/>
      <c r="B285" s="520"/>
      <c r="C285" s="525"/>
      <c r="D285" s="117" t="s">
        <v>62</v>
      </c>
      <c r="E285" s="41">
        <f>E286+E287+E288</f>
        <v>580200605.43000007</v>
      </c>
      <c r="F285" s="41">
        <f>F286+F287+F288</f>
        <v>580198176.91000009</v>
      </c>
      <c r="G285" s="492"/>
      <c r="H285" s="514"/>
      <c r="I285" s="520"/>
      <c r="J285" s="487"/>
      <c r="K285" s="487"/>
      <c r="L285" s="415"/>
      <c r="M285" s="63"/>
    </row>
    <row r="286" spans="1:18" s="4" customFormat="1" x14ac:dyDescent="0.2">
      <c r="A286" s="589"/>
      <c r="B286" s="520"/>
      <c r="C286" s="525"/>
      <c r="D286" s="117" t="s">
        <v>64</v>
      </c>
      <c r="E286" s="201">
        <f>E292+E298+E304</f>
        <v>278054805.43000001</v>
      </c>
      <c r="F286" s="201">
        <f>F292+F298+F304</f>
        <v>278054805.43000001</v>
      </c>
      <c r="G286" s="492"/>
      <c r="H286" s="514"/>
      <c r="I286" s="520"/>
      <c r="J286" s="487"/>
      <c r="K286" s="487"/>
      <c r="L286" s="415"/>
      <c r="M286" s="63"/>
    </row>
    <row r="287" spans="1:18" s="4" customFormat="1" x14ac:dyDescent="0.2">
      <c r="A287" s="589"/>
      <c r="B287" s="520"/>
      <c r="C287" s="525"/>
      <c r="D287" s="117" t="s">
        <v>65</v>
      </c>
      <c r="E287" s="41">
        <f>E293+E299+E305</f>
        <v>302145800</v>
      </c>
      <c r="F287" s="201">
        <f>F293+F299+F305</f>
        <v>302143371.48000002</v>
      </c>
      <c r="G287" s="492"/>
      <c r="H287" s="554"/>
      <c r="I287" s="520"/>
      <c r="J287" s="487"/>
      <c r="K287" s="487"/>
      <c r="L287" s="415"/>
      <c r="M287" s="63"/>
    </row>
    <row r="288" spans="1:18" ht="19.5" x14ac:dyDescent="0.2">
      <c r="A288" s="589"/>
      <c r="B288" s="520"/>
      <c r="C288" s="525"/>
      <c r="D288" s="117" t="s">
        <v>66</v>
      </c>
      <c r="E288" s="41">
        <f>E294+E300</f>
        <v>0</v>
      </c>
      <c r="F288" s="41">
        <f>F294+F300</f>
        <v>0</v>
      </c>
      <c r="G288" s="492"/>
      <c r="H288" s="520"/>
      <c r="I288" s="520"/>
      <c r="J288" s="487"/>
      <c r="K288" s="487"/>
      <c r="L288" s="415"/>
      <c r="M288" s="63"/>
    </row>
    <row r="289" spans="1:13" ht="18" customHeight="1" x14ac:dyDescent="0.2">
      <c r="A289" s="590"/>
      <c r="B289" s="520"/>
      <c r="C289" s="607"/>
      <c r="D289" s="117" t="s">
        <v>63</v>
      </c>
      <c r="E289" s="41">
        <f>E295+E301</f>
        <v>0</v>
      </c>
      <c r="F289" s="41">
        <f>F295+F301</f>
        <v>0</v>
      </c>
      <c r="G289" s="493"/>
      <c r="H289" s="520"/>
      <c r="I289" s="520"/>
      <c r="J289" s="487"/>
      <c r="K289" s="488"/>
      <c r="L289" s="416"/>
      <c r="M289" s="63"/>
    </row>
    <row r="290" spans="1:13" ht="21" customHeight="1" x14ac:dyDescent="0.2">
      <c r="A290" s="418" t="s">
        <v>83</v>
      </c>
      <c r="B290" s="419" t="s">
        <v>149</v>
      </c>
      <c r="C290" s="419" t="s">
        <v>182</v>
      </c>
      <c r="D290" s="108" t="s">
        <v>57</v>
      </c>
      <c r="E290" s="73">
        <f>E291+E295</f>
        <v>267405279.55000001</v>
      </c>
      <c r="F290" s="73">
        <f>F291+F295</f>
        <v>267405279.55000001</v>
      </c>
      <c r="G290" s="567"/>
      <c r="H290" s="369" t="s">
        <v>212</v>
      </c>
      <c r="I290" s="329" t="s">
        <v>150</v>
      </c>
      <c r="J290" s="344">
        <v>249416</v>
      </c>
      <c r="K290" s="344">
        <v>239174</v>
      </c>
      <c r="L290" s="213"/>
      <c r="M290" s="63"/>
    </row>
    <row r="291" spans="1:13" ht="29.25" x14ac:dyDescent="0.2">
      <c r="A291" s="446"/>
      <c r="B291" s="420"/>
      <c r="C291" s="421"/>
      <c r="D291" s="108" t="s">
        <v>62</v>
      </c>
      <c r="E291" s="73">
        <f>E292+E293+E294</f>
        <v>267405279.55000001</v>
      </c>
      <c r="F291" s="73">
        <f>F292+F293+F294</f>
        <v>267405279.55000001</v>
      </c>
      <c r="G291" s="568"/>
      <c r="H291" s="369" t="s">
        <v>151</v>
      </c>
      <c r="I291" s="329" t="s">
        <v>67</v>
      </c>
      <c r="J291" s="344">
        <v>100</v>
      </c>
      <c r="K291" s="344">
        <v>100</v>
      </c>
      <c r="L291" s="213"/>
      <c r="M291" s="88"/>
    </row>
    <row r="292" spans="1:13" ht="20.25" customHeight="1" x14ac:dyDescent="0.2">
      <c r="A292" s="446"/>
      <c r="B292" s="420"/>
      <c r="C292" s="421"/>
      <c r="D292" s="108" t="s">
        <v>64</v>
      </c>
      <c r="E292" s="159">
        <v>267405279.55000001</v>
      </c>
      <c r="F292" s="363">
        <v>267405279.55000001</v>
      </c>
      <c r="G292" s="568"/>
      <c r="H292" s="369" t="s">
        <v>507</v>
      </c>
      <c r="I292" s="329" t="s">
        <v>508</v>
      </c>
      <c r="J292" s="344" t="s">
        <v>509</v>
      </c>
      <c r="K292" s="344">
        <v>5800</v>
      </c>
      <c r="L292" s="397"/>
      <c r="M292" s="88"/>
    </row>
    <row r="293" spans="1:13" ht="19.5" customHeight="1" x14ac:dyDescent="0.2">
      <c r="A293" s="446"/>
      <c r="B293" s="420"/>
      <c r="C293" s="421"/>
      <c r="D293" s="108" t="s">
        <v>65</v>
      </c>
      <c r="E293" s="73">
        <v>0</v>
      </c>
      <c r="F293" s="73">
        <v>0</v>
      </c>
      <c r="G293" s="568"/>
      <c r="H293" s="369" t="s">
        <v>435</v>
      </c>
      <c r="I293" s="329" t="s">
        <v>150</v>
      </c>
      <c r="J293" s="344">
        <v>1706</v>
      </c>
      <c r="K293" s="344">
        <v>1706</v>
      </c>
      <c r="L293" s="213"/>
      <c r="M293" s="88"/>
    </row>
    <row r="294" spans="1:13" ht="21" customHeight="1" x14ac:dyDescent="0.2">
      <c r="A294" s="446"/>
      <c r="B294" s="420"/>
      <c r="C294" s="421"/>
      <c r="D294" s="108" t="s">
        <v>66</v>
      </c>
      <c r="E294" s="160">
        <v>0</v>
      </c>
      <c r="F294" s="159">
        <v>0</v>
      </c>
      <c r="G294" s="568"/>
      <c r="H294" s="369" t="s">
        <v>214</v>
      </c>
      <c r="I294" s="329" t="s">
        <v>150</v>
      </c>
      <c r="J294" s="344">
        <v>135579</v>
      </c>
      <c r="K294" s="344">
        <v>139820</v>
      </c>
      <c r="L294" s="213"/>
      <c r="M294" s="88"/>
    </row>
    <row r="295" spans="1:13" ht="22.5" customHeight="1" x14ac:dyDescent="0.2">
      <c r="A295" s="446"/>
      <c r="B295" s="420"/>
      <c r="C295" s="421"/>
      <c r="D295" s="339" t="s">
        <v>63</v>
      </c>
      <c r="E295" s="152">
        <v>0</v>
      </c>
      <c r="F295" s="152">
        <v>0</v>
      </c>
      <c r="G295" s="568"/>
      <c r="H295" s="356" t="s">
        <v>152</v>
      </c>
      <c r="I295" s="329" t="s">
        <v>67</v>
      </c>
      <c r="J295" s="335">
        <v>54</v>
      </c>
      <c r="K295" s="344">
        <v>54</v>
      </c>
      <c r="L295" s="196"/>
      <c r="M295" s="88"/>
    </row>
    <row r="296" spans="1:13" ht="20.25" customHeight="1" x14ac:dyDescent="0.2">
      <c r="A296" s="417" t="s">
        <v>85</v>
      </c>
      <c r="B296" s="419" t="s">
        <v>230</v>
      </c>
      <c r="C296" s="419" t="s">
        <v>182</v>
      </c>
      <c r="D296" s="108" t="s">
        <v>57</v>
      </c>
      <c r="E296" s="73">
        <f>E297+E301</f>
        <v>10649525.880000001</v>
      </c>
      <c r="F296" s="73">
        <f>F297+F301</f>
        <v>10649525.880000001</v>
      </c>
      <c r="G296" s="567"/>
      <c r="H296" s="426" t="s">
        <v>153</v>
      </c>
      <c r="I296" s="431" t="s">
        <v>67</v>
      </c>
      <c r="J296" s="431">
        <v>95</v>
      </c>
      <c r="K296" s="431">
        <v>95</v>
      </c>
      <c r="L296" s="411"/>
      <c r="M296" s="88"/>
    </row>
    <row r="297" spans="1:13" ht="19.5" customHeight="1" x14ac:dyDescent="0.2">
      <c r="A297" s="446"/>
      <c r="B297" s="420"/>
      <c r="C297" s="421"/>
      <c r="D297" s="108" t="s">
        <v>62</v>
      </c>
      <c r="E297" s="73">
        <f>E298+E299+E300</f>
        <v>10649525.880000001</v>
      </c>
      <c r="F297" s="73">
        <f>F298+F299+F300</f>
        <v>10649525.880000001</v>
      </c>
      <c r="G297" s="568"/>
      <c r="H297" s="558"/>
      <c r="I297" s="457"/>
      <c r="J297" s="461"/>
      <c r="K297" s="461"/>
      <c r="L297" s="412"/>
      <c r="M297" s="63"/>
    </row>
    <row r="298" spans="1:13" ht="14.25" customHeight="1" x14ac:dyDescent="0.2">
      <c r="A298" s="446"/>
      <c r="B298" s="420"/>
      <c r="C298" s="421"/>
      <c r="D298" s="108" t="s">
        <v>64</v>
      </c>
      <c r="E298" s="159">
        <v>10649525.880000001</v>
      </c>
      <c r="F298" s="363">
        <v>10649525.880000001</v>
      </c>
      <c r="G298" s="568"/>
      <c r="H298" s="558"/>
      <c r="I298" s="457"/>
      <c r="J298" s="461"/>
      <c r="K298" s="461"/>
      <c r="L298" s="412"/>
      <c r="M298" s="63"/>
    </row>
    <row r="299" spans="1:13" ht="13.5" customHeight="1" x14ac:dyDescent="0.2">
      <c r="A299" s="446"/>
      <c r="B299" s="420"/>
      <c r="C299" s="421"/>
      <c r="D299" s="108" t="s">
        <v>65</v>
      </c>
      <c r="E299" s="73">
        <v>0</v>
      </c>
      <c r="F299" s="73">
        <v>0</v>
      </c>
      <c r="G299" s="568"/>
      <c r="H299" s="558"/>
      <c r="I299" s="457"/>
      <c r="J299" s="461"/>
      <c r="K299" s="461"/>
      <c r="L299" s="412"/>
      <c r="M299" s="63"/>
    </row>
    <row r="300" spans="1:13" ht="21.75" customHeight="1" x14ac:dyDescent="0.2">
      <c r="A300" s="446"/>
      <c r="B300" s="420"/>
      <c r="C300" s="421"/>
      <c r="D300" s="108" t="s">
        <v>66</v>
      </c>
      <c r="E300" s="160">
        <v>0</v>
      </c>
      <c r="F300" s="159">
        <v>0</v>
      </c>
      <c r="G300" s="568"/>
      <c r="H300" s="558"/>
      <c r="I300" s="457"/>
      <c r="J300" s="461"/>
      <c r="K300" s="461"/>
      <c r="L300" s="412"/>
      <c r="M300" s="63"/>
    </row>
    <row r="301" spans="1:13" ht="19.5" x14ac:dyDescent="0.2">
      <c r="A301" s="447"/>
      <c r="B301" s="420"/>
      <c r="C301" s="421"/>
      <c r="D301" s="108" t="s">
        <v>63</v>
      </c>
      <c r="E301" s="159">
        <v>0</v>
      </c>
      <c r="F301" s="159">
        <v>0</v>
      </c>
      <c r="G301" s="569"/>
      <c r="H301" s="559"/>
      <c r="I301" s="566"/>
      <c r="J301" s="462"/>
      <c r="K301" s="462"/>
      <c r="L301" s="413"/>
      <c r="M301" s="63"/>
    </row>
    <row r="302" spans="1:13" s="27" customFormat="1" x14ac:dyDescent="0.2">
      <c r="A302" s="417" t="s">
        <v>130</v>
      </c>
      <c r="B302" s="419" t="s">
        <v>416</v>
      </c>
      <c r="C302" s="419" t="s">
        <v>182</v>
      </c>
      <c r="D302" s="108" t="s">
        <v>57</v>
      </c>
      <c r="E302" s="73">
        <f>E303+E307</f>
        <v>302145800</v>
      </c>
      <c r="F302" s="73">
        <f>F303+F307</f>
        <v>302143371.48000002</v>
      </c>
      <c r="G302" s="567"/>
      <c r="H302" s="426" t="s">
        <v>417</v>
      </c>
      <c r="I302" s="431" t="s">
        <v>74</v>
      </c>
      <c r="J302" s="431">
        <v>45015</v>
      </c>
      <c r="K302" s="431">
        <v>46270</v>
      </c>
      <c r="L302" s="411"/>
      <c r="M302" s="63"/>
    </row>
    <row r="303" spans="1:13" s="27" customFormat="1" ht="19.5" x14ac:dyDescent="0.2">
      <c r="A303" s="446"/>
      <c r="B303" s="420"/>
      <c r="C303" s="421"/>
      <c r="D303" s="108" t="s">
        <v>62</v>
      </c>
      <c r="E303" s="73">
        <f>E304+E305+E306</f>
        <v>302145800</v>
      </c>
      <c r="F303" s="73">
        <f>F304+F305+F306</f>
        <v>302143371.48000002</v>
      </c>
      <c r="G303" s="568"/>
      <c r="H303" s="558"/>
      <c r="I303" s="457"/>
      <c r="J303" s="461"/>
      <c r="K303" s="461"/>
      <c r="L303" s="412"/>
      <c r="M303" s="63"/>
    </row>
    <row r="304" spans="1:13" s="27" customFormat="1" x14ac:dyDescent="0.2">
      <c r="A304" s="446"/>
      <c r="B304" s="420"/>
      <c r="C304" s="421"/>
      <c r="D304" s="108" t="s">
        <v>64</v>
      </c>
      <c r="E304" s="159">
        <v>0</v>
      </c>
      <c r="F304" s="73"/>
      <c r="G304" s="568"/>
      <c r="H304" s="558"/>
      <c r="I304" s="457"/>
      <c r="J304" s="461"/>
      <c r="K304" s="461"/>
      <c r="L304" s="412"/>
      <c r="M304" s="63"/>
    </row>
    <row r="305" spans="1:13" s="27" customFormat="1" x14ac:dyDescent="0.2">
      <c r="A305" s="446"/>
      <c r="B305" s="420"/>
      <c r="C305" s="421"/>
      <c r="D305" s="108" t="s">
        <v>65</v>
      </c>
      <c r="E305" s="73">
        <v>302145800</v>
      </c>
      <c r="F305" s="213">
        <v>302143371.48000002</v>
      </c>
      <c r="G305" s="568"/>
      <c r="H305" s="558"/>
      <c r="I305" s="457"/>
      <c r="J305" s="461"/>
      <c r="K305" s="461"/>
      <c r="L305" s="412"/>
      <c r="M305" s="63"/>
    </row>
    <row r="306" spans="1:13" s="27" customFormat="1" ht="19.5" x14ac:dyDescent="0.2">
      <c r="A306" s="446"/>
      <c r="B306" s="420"/>
      <c r="C306" s="421"/>
      <c r="D306" s="108" t="s">
        <v>66</v>
      </c>
      <c r="E306" s="160">
        <v>0</v>
      </c>
      <c r="F306" s="159">
        <v>0</v>
      </c>
      <c r="G306" s="568"/>
      <c r="H306" s="558"/>
      <c r="I306" s="457"/>
      <c r="J306" s="461"/>
      <c r="K306" s="461"/>
      <c r="L306" s="412"/>
      <c r="M306" s="63"/>
    </row>
    <row r="307" spans="1:13" s="27" customFormat="1" ht="33" customHeight="1" x14ac:dyDescent="0.2">
      <c r="A307" s="447"/>
      <c r="B307" s="420"/>
      <c r="C307" s="421"/>
      <c r="D307" s="108" t="s">
        <v>63</v>
      </c>
      <c r="E307" s="159">
        <v>0</v>
      </c>
      <c r="F307" s="159">
        <v>0</v>
      </c>
      <c r="G307" s="569"/>
      <c r="H307" s="559"/>
      <c r="I307" s="566"/>
      <c r="J307" s="462"/>
      <c r="K307" s="462"/>
      <c r="L307" s="413"/>
      <c r="M307" s="63"/>
    </row>
    <row r="308" spans="1:13" s="4" customFormat="1" x14ac:dyDescent="0.2">
      <c r="A308" s="537" t="s">
        <v>177</v>
      </c>
      <c r="B308" s="459" t="s">
        <v>196</v>
      </c>
      <c r="C308" s="459"/>
      <c r="D308" s="117" t="s">
        <v>57</v>
      </c>
      <c r="E308" s="41">
        <f>E309+E313</f>
        <v>32365650.5</v>
      </c>
      <c r="F308" s="41">
        <f>F309+F313</f>
        <v>32364956.879999999</v>
      </c>
      <c r="G308" s="454"/>
      <c r="H308" s="486"/>
      <c r="I308" s="486"/>
      <c r="J308" s="486"/>
      <c r="K308" s="486"/>
      <c r="L308" s="414"/>
      <c r="M308" s="63"/>
    </row>
    <row r="309" spans="1:13" s="4" customFormat="1" ht="19.5" x14ac:dyDescent="0.2">
      <c r="A309" s="589"/>
      <c r="B309" s="520"/>
      <c r="C309" s="525"/>
      <c r="D309" s="117" t="s">
        <v>62</v>
      </c>
      <c r="E309" s="41">
        <f>E310+E311+E312</f>
        <v>32365650.5</v>
      </c>
      <c r="F309" s="41">
        <f>F310+F311+F312</f>
        <v>32364956.879999999</v>
      </c>
      <c r="G309" s="492"/>
      <c r="H309" s="514"/>
      <c r="I309" s="520"/>
      <c r="J309" s="487"/>
      <c r="K309" s="487"/>
      <c r="L309" s="415"/>
      <c r="M309" s="63"/>
    </row>
    <row r="310" spans="1:13" s="4" customFormat="1" x14ac:dyDescent="0.2">
      <c r="A310" s="589"/>
      <c r="B310" s="520"/>
      <c r="C310" s="525"/>
      <c r="D310" s="117" t="s">
        <v>64</v>
      </c>
      <c r="E310" s="41">
        <f>E316</f>
        <v>32365650.5</v>
      </c>
      <c r="F310" s="41">
        <f>F316</f>
        <v>32364956.879999999</v>
      </c>
      <c r="G310" s="492"/>
      <c r="H310" s="514"/>
      <c r="I310" s="520"/>
      <c r="J310" s="487"/>
      <c r="K310" s="487"/>
      <c r="L310" s="415"/>
      <c r="M310" s="63"/>
    </row>
    <row r="311" spans="1:13" s="4" customFormat="1" x14ac:dyDescent="0.2">
      <c r="A311" s="589"/>
      <c r="B311" s="520"/>
      <c r="C311" s="525"/>
      <c r="D311" s="117" t="s">
        <v>65</v>
      </c>
      <c r="E311" s="41">
        <f t="shared" ref="E311:F313" si="7">E317</f>
        <v>0</v>
      </c>
      <c r="F311" s="41">
        <f t="shared" si="7"/>
        <v>0</v>
      </c>
      <c r="G311" s="492"/>
      <c r="H311" s="554"/>
      <c r="I311" s="520"/>
      <c r="J311" s="487"/>
      <c r="K311" s="487"/>
      <c r="L311" s="415"/>
      <c r="M311" s="63"/>
    </row>
    <row r="312" spans="1:13" ht="19.5" x14ac:dyDescent="0.2">
      <c r="A312" s="589"/>
      <c r="B312" s="520"/>
      <c r="C312" s="525"/>
      <c r="D312" s="117" t="s">
        <v>66</v>
      </c>
      <c r="E312" s="41">
        <f t="shared" si="7"/>
        <v>0</v>
      </c>
      <c r="F312" s="41">
        <f t="shared" si="7"/>
        <v>0</v>
      </c>
      <c r="G312" s="492"/>
      <c r="H312" s="520"/>
      <c r="I312" s="520"/>
      <c r="J312" s="487"/>
      <c r="K312" s="487"/>
      <c r="L312" s="415"/>
      <c r="M312" s="63"/>
    </row>
    <row r="313" spans="1:13" ht="18" customHeight="1" x14ac:dyDescent="0.2">
      <c r="A313" s="590"/>
      <c r="B313" s="520"/>
      <c r="C313" s="607"/>
      <c r="D313" s="117" t="s">
        <v>63</v>
      </c>
      <c r="E313" s="41">
        <f t="shared" si="7"/>
        <v>0</v>
      </c>
      <c r="F313" s="41">
        <f t="shared" si="7"/>
        <v>0</v>
      </c>
      <c r="G313" s="493"/>
      <c r="H313" s="520"/>
      <c r="I313" s="520"/>
      <c r="J313" s="487"/>
      <c r="K313" s="488"/>
      <c r="L313" s="416"/>
      <c r="M313" s="63"/>
    </row>
    <row r="314" spans="1:13" ht="18" customHeight="1" x14ac:dyDescent="0.2">
      <c r="A314" s="417" t="s">
        <v>178</v>
      </c>
      <c r="B314" s="419" t="s">
        <v>274</v>
      </c>
      <c r="C314" s="419" t="s">
        <v>182</v>
      </c>
      <c r="D314" s="108" t="s">
        <v>57</v>
      </c>
      <c r="E314" s="73">
        <f>E315+E319</f>
        <v>32365650.5</v>
      </c>
      <c r="F314" s="73">
        <f>F315+F319</f>
        <v>32364956.879999999</v>
      </c>
      <c r="G314" s="426"/>
      <c r="H314" s="426" t="s">
        <v>154</v>
      </c>
      <c r="I314" s="431" t="s">
        <v>155</v>
      </c>
      <c r="J314" s="431">
        <v>27080</v>
      </c>
      <c r="K314" s="431">
        <v>29085</v>
      </c>
      <c r="L314" s="621" t="s">
        <v>534</v>
      </c>
      <c r="M314" s="63"/>
    </row>
    <row r="315" spans="1:13" ht="20.25" customHeight="1" x14ac:dyDescent="0.2">
      <c r="A315" s="446"/>
      <c r="B315" s="420"/>
      <c r="C315" s="421"/>
      <c r="D315" s="108" t="s">
        <v>62</v>
      </c>
      <c r="E315" s="73">
        <f>E316+E317+E318</f>
        <v>32365650.5</v>
      </c>
      <c r="F315" s="73">
        <f>F316+F317+F318</f>
        <v>32364956.879999999</v>
      </c>
      <c r="G315" s="427"/>
      <c r="H315" s="496"/>
      <c r="I315" s="461"/>
      <c r="J315" s="461"/>
      <c r="K315" s="461"/>
      <c r="L315" s="622"/>
      <c r="M315" s="63"/>
    </row>
    <row r="316" spans="1:13" ht="16.5" customHeight="1" x14ac:dyDescent="0.2">
      <c r="A316" s="446"/>
      <c r="B316" s="420"/>
      <c r="C316" s="421"/>
      <c r="D316" s="108" t="s">
        <v>64</v>
      </c>
      <c r="E316" s="159">
        <v>32365650.5</v>
      </c>
      <c r="F316" s="73">
        <v>32364956.879999999</v>
      </c>
      <c r="G316" s="427"/>
      <c r="H316" s="496"/>
      <c r="I316" s="461"/>
      <c r="J316" s="461"/>
      <c r="K316" s="461"/>
      <c r="L316" s="622"/>
      <c r="M316" s="63"/>
    </row>
    <row r="317" spans="1:13" ht="15" customHeight="1" x14ac:dyDescent="0.2">
      <c r="A317" s="446"/>
      <c r="B317" s="420"/>
      <c r="C317" s="421"/>
      <c r="D317" s="108" t="s">
        <v>65</v>
      </c>
      <c r="E317" s="73">
        <v>0</v>
      </c>
      <c r="F317" s="73">
        <v>0</v>
      </c>
      <c r="G317" s="427"/>
      <c r="H317" s="496"/>
      <c r="I317" s="461"/>
      <c r="J317" s="461"/>
      <c r="K317" s="461"/>
      <c r="L317" s="622"/>
      <c r="M317" s="63"/>
    </row>
    <row r="318" spans="1:13" ht="25.5" customHeight="1" x14ac:dyDescent="0.2">
      <c r="A318" s="446"/>
      <c r="B318" s="420"/>
      <c r="C318" s="421"/>
      <c r="D318" s="108" t="s">
        <v>66</v>
      </c>
      <c r="E318" s="160">
        <v>0</v>
      </c>
      <c r="F318" s="159">
        <v>0</v>
      </c>
      <c r="G318" s="427"/>
      <c r="H318" s="496"/>
      <c r="I318" s="461"/>
      <c r="J318" s="461"/>
      <c r="K318" s="461"/>
      <c r="L318" s="622"/>
      <c r="M318" s="63"/>
    </row>
    <row r="319" spans="1:13" ht="36.75" customHeight="1" x14ac:dyDescent="0.2">
      <c r="A319" s="447"/>
      <c r="B319" s="420"/>
      <c r="C319" s="421"/>
      <c r="D319" s="108" t="s">
        <v>63</v>
      </c>
      <c r="E319" s="159">
        <v>0</v>
      </c>
      <c r="F319" s="159">
        <v>0</v>
      </c>
      <c r="G319" s="428"/>
      <c r="H319" s="511"/>
      <c r="I319" s="462"/>
      <c r="J319" s="462"/>
      <c r="K319" s="462"/>
      <c r="L319" s="623"/>
      <c r="M319" s="63"/>
    </row>
    <row r="320" spans="1:13" s="4" customFormat="1" x14ac:dyDescent="0.2">
      <c r="A320" s="537" t="s">
        <v>161</v>
      </c>
      <c r="B320" s="459" t="s">
        <v>200</v>
      </c>
      <c r="C320" s="459"/>
      <c r="D320" s="117" t="s">
        <v>57</v>
      </c>
      <c r="E320" s="41">
        <f>E321+E325</f>
        <v>275757800</v>
      </c>
      <c r="F320" s="41">
        <f>F321+F325</f>
        <v>275750604.30000001</v>
      </c>
      <c r="G320" s="454"/>
      <c r="H320" s="486"/>
      <c r="I320" s="486"/>
      <c r="J320" s="486"/>
      <c r="K320" s="486"/>
      <c r="L320" s="414"/>
      <c r="M320" s="63"/>
    </row>
    <row r="321" spans="1:13" s="4" customFormat="1" ht="19.5" x14ac:dyDescent="0.2">
      <c r="A321" s="589"/>
      <c r="B321" s="520"/>
      <c r="C321" s="525"/>
      <c r="D321" s="117" t="s">
        <v>62</v>
      </c>
      <c r="E321" s="41">
        <f>E322+E323+E324</f>
        <v>275757800</v>
      </c>
      <c r="F321" s="41">
        <f>F322+F323+F324</f>
        <v>275750604.30000001</v>
      </c>
      <c r="G321" s="492"/>
      <c r="H321" s="514"/>
      <c r="I321" s="520"/>
      <c r="J321" s="487"/>
      <c r="K321" s="487"/>
      <c r="L321" s="415"/>
      <c r="M321" s="63"/>
    </row>
    <row r="322" spans="1:13" s="4" customFormat="1" x14ac:dyDescent="0.2">
      <c r="A322" s="589"/>
      <c r="B322" s="520"/>
      <c r="C322" s="525"/>
      <c r="D322" s="117" t="s">
        <v>64</v>
      </c>
      <c r="E322" s="41">
        <f t="shared" ref="E322:F325" si="8">E328+E340+E334</f>
        <v>0</v>
      </c>
      <c r="F322" s="41">
        <f t="shared" si="8"/>
        <v>0</v>
      </c>
      <c r="G322" s="492"/>
      <c r="H322" s="514"/>
      <c r="I322" s="520"/>
      <c r="J322" s="487"/>
      <c r="K322" s="487"/>
      <c r="L322" s="415"/>
      <c r="M322" s="63"/>
    </row>
    <row r="323" spans="1:13" s="4" customFormat="1" x14ac:dyDescent="0.2">
      <c r="A323" s="589"/>
      <c r="B323" s="520"/>
      <c r="C323" s="525"/>
      <c r="D323" s="117" t="s">
        <v>65</v>
      </c>
      <c r="E323" s="41">
        <f t="shared" si="8"/>
        <v>275757800</v>
      </c>
      <c r="F323" s="41">
        <f>F329+F341+F335</f>
        <v>275750604.30000001</v>
      </c>
      <c r="G323" s="492"/>
      <c r="H323" s="554"/>
      <c r="I323" s="520"/>
      <c r="J323" s="487"/>
      <c r="K323" s="487"/>
      <c r="L323" s="415"/>
      <c r="M323" s="63"/>
    </row>
    <row r="324" spans="1:13" ht="19.5" x14ac:dyDescent="0.2">
      <c r="A324" s="589"/>
      <c r="B324" s="520"/>
      <c r="C324" s="525"/>
      <c r="D324" s="117" t="s">
        <v>66</v>
      </c>
      <c r="E324" s="41">
        <f t="shared" si="8"/>
        <v>0</v>
      </c>
      <c r="F324" s="41">
        <f t="shared" si="8"/>
        <v>0</v>
      </c>
      <c r="G324" s="492"/>
      <c r="H324" s="520"/>
      <c r="I324" s="520"/>
      <c r="J324" s="487"/>
      <c r="K324" s="487"/>
      <c r="L324" s="415"/>
      <c r="M324" s="63"/>
    </row>
    <row r="325" spans="1:13" ht="18" customHeight="1" x14ac:dyDescent="0.2">
      <c r="A325" s="590"/>
      <c r="B325" s="520"/>
      <c r="C325" s="607"/>
      <c r="D325" s="117" t="s">
        <v>63</v>
      </c>
      <c r="E325" s="41">
        <f t="shared" si="8"/>
        <v>0</v>
      </c>
      <c r="F325" s="41">
        <f t="shared" si="8"/>
        <v>0</v>
      </c>
      <c r="G325" s="493"/>
      <c r="H325" s="520"/>
      <c r="I325" s="520"/>
      <c r="J325" s="487"/>
      <c r="K325" s="488"/>
      <c r="L325" s="416"/>
      <c r="M325" s="63"/>
    </row>
    <row r="326" spans="1:13" ht="20.25" customHeight="1" x14ac:dyDescent="0.2">
      <c r="A326" s="417" t="s">
        <v>162</v>
      </c>
      <c r="B326" s="419" t="s">
        <v>12</v>
      </c>
      <c r="C326" s="419" t="s">
        <v>182</v>
      </c>
      <c r="D326" s="108" t="s">
        <v>57</v>
      </c>
      <c r="E326" s="73">
        <f>E327+E331</f>
        <v>71231300</v>
      </c>
      <c r="F326" s="73">
        <f>F327+F331</f>
        <v>71231300</v>
      </c>
      <c r="G326" s="426"/>
      <c r="H326" s="426" t="s">
        <v>201</v>
      </c>
      <c r="I326" s="431" t="s">
        <v>147</v>
      </c>
      <c r="J326" s="431">
        <v>15931</v>
      </c>
      <c r="K326" s="431">
        <v>22045</v>
      </c>
      <c r="L326" s="480" t="s">
        <v>535</v>
      </c>
      <c r="M326" s="63"/>
    </row>
    <row r="327" spans="1:13" ht="19.5" customHeight="1" x14ac:dyDescent="0.2">
      <c r="A327" s="446"/>
      <c r="B327" s="420"/>
      <c r="C327" s="421"/>
      <c r="D327" s="108" t="s">
        <v>62</v>
      </c>
      <c r="E327" s="73">
        <f>E328+E329+E330</f>
        <v>71231300</v>
      </c>
      <c r="F327" s="73">
        <f>F328+F329+F330</f>
        <v>71231300</v>
      </c>
      <c r="G327" s="427"/>
      <c r="H327" s="496"/>
      <c r="I327" s="461"/>
      <c r="J327" s="461"/>
      <c r="K327" s="461"/>
      <c r="L327" s="481"/>
      <c r="M327" s="63"/>
    </row>
    <row r="328" spans="1:13" ht="14.25" customHeight="1" x14ac:dyDescent="0.2">
      <c r="A328" s="446"/>
      <c r="B328" s="420"/>
      <c r="C328" s="421"/>
      <c r="D328" s="108" t="s">
        <v>64</v>
      </c>
      <c r="E328" s="159">
        <v>0</v>
      </c>
      <c r="F328" s="73">
        <v>0</v>
      </c>
      <c r="G328" s="427"/>
      <c r="H328" s="496"/>
      <c r="I328" s="461"/>
      <c r="J328" s="461"/>
      <c r="K328" s="461"/>
      <c r="L328" s="481"/>
      <c r="M328" s="63"/>
    </row>
    <row r="329" spans="1:13" ht="13.5" customHeight="1" x14ac:dyDescent="0.2">
      <c r="A329" s="446"/>
      <c r="B329" s="420"/>
      <c r="C329" s="421"/>
      <c r="D329" s="108" t="s">
        <v>65</v>
      </c>
      <c r="E329" s="73">
        <v>71231300</v>
      </c>
      <c r="F329" s="213">
        <v>71231300</v>
      </c>
      <c r="G329" s="427"/>
      <c r="H329" s="496"/>
      <c r="I329" s="461"/>
      <c r="J329" s="461"/>
      <c r="K329" s="461"/>
      <c r="L329" s="481"/>
      <c r="M329" s="63"/>
    </row>
    <row r="330" spans="1:13" ht="21.75" customHeight="1" x14ac:dyDescent="0.2">
      <c r="A330" s="446"/>
      <c r="B330" s="420"/>
      <c r="C330" s="421"/>
      <c r="D330" s="108" t="s">
        <v>66</v>
      </c>
      <c r="E330" s="160">
        <v>0</v>
      </c>
      <c r="F330" s="159">
        <v>0</v>
      </c>
      <c r="G330" s="427"/>
      <c r="H330" s="496"/>
      <c r="I330" s="461"/>
      <c r="J330" s="461"/>
      <c r="K330" s="461"/>
      <c r="L330" s="481"/>
      <c r="M330" s="63"/>
    </row>
    <row r="331" spans="1:13" ht="62.25" customHeight="1" x14ac:dyDescent="0.2">
      <c r="A331" s="447"/>
      <c r="B331" s="420"/>
      <c r="C331" s="421"/>
      <c r="D331" s="108" t="s">
        <v>63</v>
      </c>
      <c r="E331" s="152">
        <v>0</v>
      </c>
      <c r="F331" s="152">
        <v>0</v>
      </c>
      <c r="G331" s="428"/>
      <c r="H331" s="511"/>
      <c r="I331" s="462"/>
      <c r="J331" s="462"/>
      <c r="K331" s="462"/>
      <c r="L331" s="482"/>
      <c r="M331" s="63"/>
    </row>
    <row r="332" spans="1:13" s="14" customFormat="1" ht="19.5" customHeight="1" x14ac:dyDescent="0.2">
      <c r="A332" s="417" t="s">
        <v>163</v>
      </c>
      <c r="B332" s="419" t="s">
        <v>345</v>
      </c>
      <c r="C332" s="419" t="s">
        <v>182</v>
      </c>
      <c r="D332" s="108" t="s">
        <v>57</v>
      </c>
      <c r="E332" s="73">
        <f>E333+E337</f>
        <v>201489300</v>
      </c>
      <c r="F332" s="73">
        <f>F333+F337</f>
        <v>201482104.30000001</v>
      </c>
      <c r="G332" s="611"/>
      <c r="H332" s="426" t="s">
        <v>346</v>
      </c>
      <c r="I332" s="431" t="s">
        <v>147</v>
      </c>
      <c r="J332" s="431">
        <v>18784</v>
      </c>
      <c r="K332" s="431">
        <v>22045</v>
      </c>
      <c r="L332" s="480" t="s">
        <v>535</v>
      </c>
      <c r="M332" s="63"/>
    </row>
    <row r="333" spans="1:13" s="14" customFormat="1" ht="29.25" customHeight="1" x14ac:dyDescent="0.2">
      <c r="A333" s="446"/>
      <c r="B333" s="420"/>
      <c r="C333" s="421"/>
      <c r="D333" s="108" t="s">
        <v>62</v>
      </c>
      <c r="E333" s="73">
        <f>E334+E335+E336</f>
        <v>201489300</v>
      </c>
      <c r="F333" s="73">
        <f>F334+F335+F336</f>
        <v>201482104.30000001</v>
      </c>
      <c r="G333" s="612"/>
      <c r="H333" s="496"/>
      <c r="I333" s="461"/>
      <c r="J333" s="432"/>
      <c r="K333" s="461"/>
      <c r="L333" s="481"/>
      <c r="M333" s="63"/>
    </row>
    <row r="334" spans="1:13" s="14" customFormat="1" ht="23.25" customHeight="1" x14ac:dyDescent="0.2">
      <c r="A334" s="446"/>
      <c r="B334" s="420"/>
      <c r="C334" s="421"/>
      <c r="D334" s="108" t="s">
        <v>64</v>
      </c>
      <c r="E334" s="159">
        <v>0</v>
      </c>
      <c r="F334" s="73">
        <v>0</v>
      </c>
      <c r="G334" s="612"/>
      <c r="H334" s="496"/>
      <c r="I334" s="461"/>
      <c r="J334" s="432"/>
      <c r="K334" s="461"/>
      <c r="L334" s="481"/>
      <c r="M334" s="63"/>
    </row>
    <row r="335" spans="1:13" s="14" customFormat="1" ht="22.5" customHeight="1" x14ac:dyDescent="0.2">
      <c r="A335" s="446"/>
      <c r="B335" s="420"/>
      <c r="C335" s="421"/>
      <c r="D335" s="108" t="s">
        <v>65</v>
      </c>
      <c r="E335" s="73">
        <v>201489300</v>
      </c>
      <c r="F335" s="213">
        <v>201482104.30000001</v>
      </c>
      <c r="G335" s="612"/>
      <c r="H335" s="496"/>
      <c r="I335" s="461"/>
      <c r="J335" s="432"/>
      <c r="K335" s="461"/>
      <c r="L335" s="481"/>
      <c r="M335" s="63"/>
    </row>
    <row r="336" spans="1:13" s="14" customFormat="1" ht="27" customHeight="1" x14ac:dyDescent="0.2">
      <c r="A336" s="446"/>
      <c r="B336" s="420"/>
      <c r="C336" s="421"/>
      <c r="D336" s="108" t="s">
        <v>66</v>
      </c>
      <c r="E336" s="160">
        <v>0</v>
      </c>
      <c r="F336" s="392">
        <v>0</v>
      </c>
      <c r="G336" s="612"/>
      <c r="H336" s="496"/>
      <c r="I336" s="461"/>
      <c r="J336" s="432"/>
      <c r="K336" s="461"/>
      <c r="L336" s="481"/>
      <c r="M336" s="63"/>
    </row>
    <row r="337" spans="1:13" s="14" customFormat="1" ht="25.5" customHeight="1" x14ac:dyDescent="0.2">
      <c r="A337" s="447"/>
      <c r="B337" s="420"/>
      <c r="C337" s="421"/>
      <c r="D337" s="108" t="s">
        <v>63</v>
      </c>
      <c r="E337" s="152">
        <v>0</v>
      </c>
      <c r="F337" s="394">
        <v>0</v>
      </c>
      <c r="G337" s="613"/>
      <c r="H337" s="511"/>
      <c r="I337" s="462"/>
      <c r="J337" s="433"/>
      <c r="K337" s="462"/>
      <c r="L337" s="482"/>
      <c r="M337" s="63"/>
    </row>
    <row r="338" spans="1:13" s="14" customFormat="1" ht="12.75" customHeight="1" x14ac:dyDescent="0.2">
      <c r="A338" s="417" t="s">
        <v>164</v>
      </c>
      <c r="B338" s="419" t="s">
        <v>436</v>
      </c>
      <c r="C338" s="419" t="s">
        <v>182</v>
      </c>
      <c r="D338" s="108" t="s">
        <v>57</v>
      </c>
      <c r="E338" s="73">
        <f>E339+E343</f>
        <v>3037200</v>
      </c>
      <c r="F338" s="213">
        <f>F339+F343</f>
        <v>3037200</v>
      </c>
      <c r="G338" s="426"/>
      <c r="H338" s="426" t="s">
        <v>425</v>
      </c>
      <c r="I338" s="431" t="s">
        <v>67</v>
      </c>
      <c r="J338" s="431">
        <v>1</v>
      </c>
      <c r="K338" s="431">
        <v>0</v>
      </c>
      <c r="L338" s="411"/>
      <c r="M338" s="63"/>
    </row>
    <row r="339" spans="1:13" s="14" customFormat="1" ht="19.5" x14ac:dyDescent="0.2">
      <c r="A339" s="446"/>
      <c r="B339" s="420"/>
      <c r="C339" s="421"/>
      <c r="D339" s="108" t="s">
        <v>62</v>
      </c>
      <c r="E339" s="73">
        <f>E340+E341+E342</f>
        <v>3037200</v>
      </c>
      <c r="F339" s="213">
        <f>F340+F341+F342</f>
        <v>3037200</v>
      </c>
      <c r="G339" s="427"/>
      <c r="H339" s="496"/>
      <c r="I339" s="461"/>
      <c r="J339" s="461"/>
      <c r="K339" s="461"/>
      <c r="L339" s="412"/>
      <c r="M339" s="63"/>
    </row>
    <row r="340" spans="1:13" s="14" customFormat="1" ht="51.75" customHeight="1" x14ac:dyDescent="0.2">
      <c r="A340" s="446"/>
      <c r="B340" s="420"/>
      <c r="C340" s="421"/>
      <c r="D340" s="108" t="s">
        <v>64</v>
      </c>
      <c r="E340" s="159">
        <v>0</v>
      </c>
      <c r="F340" s="213">
        <v>0</v>
      </c>
      <c r="G340" s="427"/>
      <c r="H340" s="496"/>
      <c r="I340" s="461"/>
      <c r="J340" s="461"/>
      <c r="K340" s="461"/>
      <c r="L340" s="412"/>
      <c r="M340" s="63"/>
    </row>
    <row r="341" spans="1:13" s="14" customFormat="1" ht="40.5" customHeight="1" x14ac:dyDescent="0.2">
      <c r="A341" s="446"/>
      <c r="B341" s="420"/>
      <c r="C341" s="421"/>
      <c r="D341" s="108" t="s">
        <v>65</v>
      </c>
      <c r="E341" s="73">
        <v>3037200</v>
      </c>
      <c r="F341" s="213">
        <v>3037200</v>
      </c>
      <c r="G341" s="427"/>
      <c r="H341" s="496"/>
      <c r="I341" s="461"/>
      <c r="J341" s="461"/>
      <c r="K341" s="461"/>
      <c r="L341" s="412"/>
      <c r="M341" s="63"/>
    </row>
    <row r="342" spans="1:13" s="14" customFormat="1" ht="48.75" customHeight="1" x14ac:dyDescent="0.2">
      <c r="A342" s="446"/>
      <c r="B342" s="420"/>
      <c r="C342" s="421"/>
      <c r="D342" s="108" t="s">
        <v>66</v>
      </c>
      <c r="E342" s="160">
        <v>0</v>
      </c>
      <c r="F342" s="159">
        <v>0</v>
      </c>
      <c r="G342" s="427"/>
      <c r="H342" s="496"/>
      <c r="I342" s="461"/>
      <c r="J342" s="461"/>
      <c r="K342" s="461"/>
      <c r="L342" s="412"/>
      <c r="M342" s="63"/>
    </row>
    <row r="343" spans="1:13" s="14" customFormat="1" ht="69.75" customHeight="1" x14ac:dyDescent="0.2">
      <c r="A343" s="447"/>
      <c r="B343" s="420"/>
      <c r="C343" s="421"/>
      <c r="D343" s="108" t="s">
        <v>63</v>
      </c>
      <c r="E343" s="152">
        <v>0</v>
      </c>
      <c r="F343" s="152">
        <v>0</v>
      </c>
      <c r="G343" s="428"/>
      <c r="H343" s="511"/>
      <c r="I343" s="462"/>
      <c r="J343" s="462"/>
      <c r="K343" s="462"/>
      <c r="L343" s="413"/>
      <c r="M343" s="63"/>
    </row>
    <row r="344" spans="1:13" s="14" customFormat="1" x14ac:dyDescent="0.2">
      <c r="A344" s="521" t="s">
        <v>166</v>
      </c>
      <c r="B344" s="517" t="s">
        <v>308</v>
      </c>
      <c r="C344" s="517" t="s">
        <v>182</v>
      </c>
      <c r="D344" s="117" t="s">
        <v>57</v>
      </c>
      <c r="E344" s="41">
        <f>E345+E349</f>
        <v>480600</v>
      </c>
      <c r="F344" s="41">
        <f>F345+F349</f>
        <v>480320.04</v>
      </c>
      <c r="G344" s="524"/>
      <c r="H344" s="524"/>
      <c r="I344" s="497"/>
      <c r="J344" s="497"/>
      <c r="K344" s="497"/>
      <c r="L344" s="414"/>
      <c r="M344" s="63"/>
    </row>
    <row r="345" spans="1:13" s="14" customFormat="1" ht="19.5" x14ac:dyDescent="0.2">
      <c r="A345" s="522"/>
      <c r="B345" s="520"/>
      <c r="C345" s="518"/>
      <c r="D345" s="117" t="s">
        <v>62</v>
      </c>
      <c r="E345" s="41">
        <f>E346+E347+E348</f>
        <v>480600</v>
      </c>
      <c r="F345" s="41">
        <f>F346+F347+F348</f>
        <v>480320.04</v>
      </c>
      <c r="G345" s="531"/>
      <c r="H345" s="533"/>
      <c r="I345" s="453"/>
      <c r="J345" s="453"/>
      <c r="K345" s="453"/>
      <c r="L345" s="415"/>
      <c r="M345" s="63"/>
    </row>
    <row r="346" spans="1:13" s="14" customFormat="1" x14ac:dyDescent="0.2">
      <c r="A346" s="522"/>
      <c r="B346" s="520"/>
      <c r="C346" s="518"/>
      <c r="D346" s="117" t="s">
        <v>64</v>
      </c>
      <c r="E346" s="66">
        <f t="shared" ref="E346:F349" si="9">E352+E358</f>
        <v>0</v>
      </c>
      <c r="F346" s="41">
        <f t="shared" si="9"/>
        <v>0</v>
      </c>
      <c r="G346" s="531"/>
      <c r="H346" s="533"/>
      <c r="I346" s="453"/>
      <c r="J346" s="453"/>
      <c r="K346" s="453"/>
      <c r="L346" s="415"/>
      <c r="M346" s="63"/>
    </row>
    <row r="347" spans="1:13" s="14" customFormat="1" x14ac:dyDescent="0.2">
      <c r="A347" s="522"/>
      <c r="B347" s="520"/>
      <c r="C347" s="518"/>
      <c r="D347" s="113" t="s">
        <v>65</v>
      </c>
      <c r="E347" s="41">
        <f t="shared" si="9"/>
        <v>480600</v>
      </c>
      <c r="F347" s="41">
        <f t="shared" si="9"/>
        <v>480320.04</v>
      </c>
      <c r="G347" s="531"/>
      <c r="H347" s="533"/>
      <c r="I347" s="453"/>
      <c r="J347" s="453"/>
      <c r="K347" s="453"/>
      <c r="L347" s="415"/>
      <c r="M347" s="63"/>
    </row>
    <row r="348" spans="1:13" s="14" customFormat="1" ht="19.5" x14ac:dyDescent="0.2">
      <c r="A348" s="522"/>
      <c r="B348" s="520"/>
      <c r="C348" s="518"/>
      <c r="D348" s="117" t="s">
        <v>66</v>
      </c>
      <c r="E348" s="67">
        <f t="shared" si="9"/>
        <v>0</v>
      </c>
      <c r="F348" s="66">
        <f t="shared" si="9"/>
        <v>0</v>
      </c>
      <c r="G348" s="531"/>
      <c r="H348" s="533"/>
      <c r="I348" s="453"/>
      <c r="J348" s="453"/>
      <c r="K348" s="453"/>
      <c r="L348" s="415"/>
      <c r="M348" s="63"/>
    </row>
    <row r="349" spans="1:13" s="14" customFormat="1" ht="19.5" x14ac:dyDescent="0.2">
      <c r="A349" s="523"/>
      <c r="B349" s="520"/>
      <c r="C349" s="518"/>
      <c r="D349" s="113" t="s">
        <v>63</v>
      </c>
      <c r="E349" s="157">
        <f t="shared" si="9"/>
        <v>0</v>
      </c>
      <c r="F349" s="157">
        <f t="shared" si="9"/>
        <v>0</v>
      </c>
      <c r="G349" s="532"/>
      <c r="H349" s="534"/>
      <c r="I349" s="515"/>
      <c r="J349" s="515"/>
      <c r="K349" s="515"/>
      <c r="L349" s="416"/>
      <c r="M349" s="63"/>
    </row>
    <row r="350" spans="1:13" s="14" customFormat="1" ht="59.25" customHeight="1" x14ac:dyDescent="0.2">
      <c r="A350" s="551" t="s">
        <v>167</v>
      </c>
      <c r="B350" s="419" t="s">
        <v>309</v>
      </c>
      <c r="C350" s="419" t="s">
        <v>182</v>
      </c>
      <c r="D350" s="108" t="s">
        <v>57</v>
      </c>
      <c r="E350" s="73">
        <f>E351+E355</f>
        <v>480600</v>
      </c>
      <c r="F350" s="73">
        <f>F351+F355</f>
        <v>480320.04</v>
      </c>
      <c r="G350" s="426"/>
      <c r="H350" s="122" t="s">
        <v>310</v>
      </c>
      <c r="I350" s="92" t="s">
        <v>67</v>
      </c>
      <c r="J350" s="230" t="s">
        <v>311</v>
      </c>
      <c r="K350" s="230">
        <v>95.6</v>
      </c>
      <c r="L350" s="213"/>
      <c r="M350" s="63"/>
    </row>
    <row r="351" spans="1:13" s="14" customFormat="1" ht="42" customHeight="1" x14ac:dyDescent="0.2">
      <c r="A351" s="552"/>
      <c r="B351" s="420"/>
      <c r="C351" s="421"/>
      <c r="D351" s="108" t="s">
        <v>62</v>
      </c>
      <c r="E351" s="73">
        <f>E352+E353+E354</f>
        <v>480600</v>
      </c>
      <c r="F351" s="73">
        <f>F352+F353+F354</f>
        <v>480320.04</v>
      </c>
      <c r="G351" s="427"/>
      <c r="H351" s="122" t="s">
        <v>312</v>
      </c>
      <c r="I351" s="92" t="s">
        <v>67</v>
      </c>
      <c r="J351" s="230">
        <v>17.600000000000001</v>
      </c>
      <c r="K351" s="230">
        <v>21.16</v>
      </c>
      <c r="L351" s="213"/>
      <c r="M351" s="63"/>
    </row>
    <row r="352" spans="1:13" s="14" customFormat="1" x14ac:dyDescent="0.2">
      <c r="A352" s="552"/>
      <c r="B352" s="420"/>
      <c r="C352" s="421"/>
      <c r="D352" s="106" t="s">
        <v>64</v>
      </c>
      <c r="E352" s="159">
        <v>0</v>
      </c>
      <c r="F352" s="73">
        <v>0</v>
      </c>
      <c r="G352" s="427"/>
      <c r="H352" s="426" t="s">
        <v>313</v>
      </c>
      <c r="I352" s="431" t="s">
        <v>314</v>
      </c>
      <c r="J352" s="431">
        <v>26.6</v>
      </c>
      <c r="K352" s="431">
        <v>23.5</v>
      </c>
      <c r="L352" s="411"/>
      <c r="M352" s="63"/>
    </row>
    <row r="353" spans="1:13" s="14" customFormat="1" x14ac:dyDescent="0.2">
      <c r="A353" s="552"/>
      <c r="B353" s="420"/>
      <c r="C353" s="421"/>
      <c r="D353" s="114" t="s">
        <v>65</v>
      </c>
      <c r="E353" s="73">
        <v>480600</v>
      </c>
      <c r="F353" s="213">
        <v>480320.04</v>
      </c>
      <c r="G353" s="427"/>
      <c r="H353" s="427"/>
      <c r="I353" s="432"/>
      <c r="J353" s="432"/>
      <c r="K353" s="432"/>
      <c r="L353" s="412"/>
      <c r="M353" s="63"/>
    </row>
    <row r="354" spans="1:13" s="14" customFormat="1" ht="19.5" x14ac:dyDescent="0.2">
      <c r="A354" s="552"/>
      <c r="B354" s="420"/>
      <c r="C354" s="421"/>
      <c r="D354" s="108" t="s">
        <v>66</v>
      </c>
      <c r="E354" s="160">
        <v>0</v>
      </c>
      <c r="F354" s="159">
        <v>0</v>
      </c>
      <c r="G354" s="427"/>
      <c r="H354" s="427"/>
      <c r="I354" s="432"/>
      <c r="J354" s="432"/>
      <c r="K354" s="432"/>
      <c r="L354" s="412"/>
      <c r="M354" s="63"/>
    </row>
    <row r="355" spans="1:13" s="14" customFormat="1" ht="21.75" customHeight="1" x14ac:dyDescent="0.2">
      <c r="A355" s="553"/>
      <c r="B355" s="420"/>
      <c r="C355" s="421"/>
      <c r="D355" s="114" t="s">
        <v>63</v>
      </c>
      <c r="E355" s="152">
        <v>0</v>
      </c>
      <c r="F355" s="152">
        <v>0</v>
      </c>
      <c r="G355" s="428"/>
      <c r="H355" s="428"/>
      <c r="I355" s="433"/>
      <c r="J355" s="433"/>
      <c r="K355" s="433"/>
      <c r="L355" s="413"/>
      <c r="M355" s="63"/>
    </row>
    <row r="356" spans="1:13" s="27" customFormat="1" x14ac:dyDescent="0.2">
      <c r="A356" s="551" t="s">
        <v>348</v>
      </c>
      <c r="B356" s="419" t="s">
        <v>385</v>
      </c>
      <c r="C356" s="419" t="s">
        <v>182</v>
      </c>
      <c r="D356" s="108" t="s">
        <v>57</v>
      </c>
      <c r="E356" s="73">
        <f>E357+E361</f>
        <v>0</v>
      </c>
      <c r="F356" s="73">
        <f>F357+F361</f>
        <v>0</v>
      </c>
      <c r="G356" s="426"/>
      <c r="H356" s="426" t="s">
        <v>386</v>
      </c>
      <c r="I356" s="431" t="s">
        <v>67</v>
      </c>
      <c r="J356" s="431">
        <v>44.2</v>
      </c>
      <c r="K356" s="431">
        <v>60</v>
      </c>
      <c r="L356" s="621"/>
      <c r="M356" s="63"/>
    </row>
    <row r="357" spans="1:13" s="27" customFormat="1" ht="19.5" x14ac:dyDescent="0.2">
      <c r="A357" s="552"/>
      <c r="B357" s="420"/>
      <c r="C357" s="421"/>
      <c r="D357" s="108" t="s">
        <v>62</v>
      </c>
      <c r="E357" s="73">
        <f>E358+E359+E360</f>
        <v>0</v>
      </c>
      <c r="F357" s="73">
        <f>F358+F359+F360</f>
        <v>0</v>
      </c>
      <c r="G357" s="427"/>
      <c r="H357" s="427"/>
      <c r="I357" s="432"/>
      <c r="J357" s="432"/>
      <c r="K357" s="432"/>
      <c r="L357" s="622"/>
      <c r="M357" s="63"/>
    </row>
    <row r="358" spans="1:13" s="27" customFormat="1" x14ac:dyDescent="0.2">
      <c r="A358" s="552"/>
      <c r="B358" s="420"/>
      <c r="C358" s="421"/>
      <c r="D358" s="106" t="s">
        <v>64</v>
      </c>
      <c r="E358" s="159">
        <v>0</v>
      </c>
      <c r="F358" s="73">
        <v>0</v>
      </c>
      <c r="G358" s="427"/>
      <c r="H358" s="427"/>
      <c r="I358" s="432"/>
      <c r="J358" s="432"/>
      <c r="K358" s="432"/>
      <c r="L358" s="622"/>
      <c r="M358" s="63"/>
    </row>
    <row r="359" spans="1:13" s="27" customFormat="1" x14ac:dyDescent="0.2">
      <c r="A359" s="552"/>
      <c r="B359" s="420"/>
      <c r="C359" s="421"/>
      <c r="D359" s="114" t="s">
        <v>65</v>
      </c>
      <c r="E359" s="73">
        <v>0</v>
      </c>
      <c r="F359" s="73">
        <v>0</v>
      </c>
      <c r="G359" s="427"/>
      <c r="H359" s="427"/>
      <c r="I359" s="432"/>
      <c r="J359" s="432"/>
      <c r="K359" s="432"/>
      <c r="L359" s="622"/>
      <c r="M359" s="63"/>
    </row>
    <row r="360" spans="1:13" s="27" customFormat="1" ht="26.25" customHeight="1" x14ac:dyDescent="0.2">
      <c r="A360" s="552"/>
      <c r="B360" s="420"/>
      <c r="C360" s="421"/>
      <c r="D360" s="108" t="s">
        <v>66</v>
      </c>
      <c r="E360" s="160">
        <v>0</v>
      </c>
      <c r="F360" s="159">
        <v>0</v>
      </c>
      <c r="G360" s="427"/>
      <c r="H360" s="427"/>
      <c r="I360" s="432"/>
      <c r="J360" s="432"/>
      <c r="K360" s="432"/>
      <c r="L360" s="622"/>
      <c r="M360" s="63"/>
    </row>
    <row r="361" spans="1:13" s="27" customFormat="1" ht="127.5" customHeight="1" x14ac:dyDescent="0.2">
      <c r="A361" s="553"/>
      <c r="B361" s="420"/>
      <c r="C361" s="421"/>
      <c r="D361" s="114" t="s">
        <v>63</v>
      </c>
      <c r="E361" s="152">
        <v>0</v>
      </c>
      <c r="F361" s="152">
        <v>0</v>
      </c>
      <c r="G361" s="428"/>
      <c r="H361" s="428"/>
      <c r="I361" s="433"/>
      <c r="J361" s="433"/>
      <c r="K361" s="433"/>
      <c r="L361" s="623"/>
      <c r="M361" s="63"/>
    </row>
    <row r="362" spans="1:13" s="14" customFormat="1" ht="21.75" customHeight="1" x14ac:dyDescent="0.2">
      <c r="A362" s="489" t="s">
        <v>93</v>
      </c>
      <c r="B362" s="517" t="s">
        <v>347</v>
      </c>
      <c r="C362" s="517" t="s">
        <v>182</v>
      </c>
      <c r="D362" s="117" t="s">
        <v>57</v>
      </c>
      <c r="E362" s="41">
        <f>E363+E367</f>
        <v>0</v>
      </c>
      <c r="F362" s="41">
        <f>F363+F367</f>
        <v>0</v>
      </c>
      <c r="G362" s="524"/>
      <c r="H362" s="497"/>
      <c r="I362" s="497"/>
      <c r="J362" s="497"/>
      <c r="K362" s="497"/>
      <c r="L362" s="414"/>
      <c r="M362" s="63"/>
    </row>
    <row r="363" spans="1:13" s="14" customFormat="1" ht="19.5" x14ac:dyDescent="0.2">
      <c r="A363" s="490"/>
      <c r="B363" s="520"/>
      <c r="C363" s="518"/>
      <c r="D363" s="117" t="s">
        <v>62</v>
      </c>
      <c r="E363" s="41">
        <f>E364+E365+E366</f>
        <v>0</v>
      </c>
      <c r="F363" s="41">
        <f>F364+F365+F366</f>
        <v>0</v>
      </c>
      <c r="G363" s="531"/>
      <c r="H363" s="498"/>
      <c r="I363" s="498"/>
      <c r="J363" s="498"/>
      <c r="K363" s="498"/>
      <c r="L363" s="415"/>
      <c r="M363" s="63"/>
    </row>
    <row r="364" spans="1:13" s="14" customFormat="1" x14ac:dyDescent="0.2">
      <c r="A364" s="490"/>
      <c r="B364" s="520"/>
      <c r="C364" s="518"/>
      <c r="D364" s="102" t="s">
        <v>64</v>
      </c>
      <c r="E364" s="66">
        <f t="shared" ref="E364:F367" si="10">E370</f>
        <v>0</v>
      </c>
      <c r="F364" s="41">
        <f t="shared" si="10"/>
        <v>0</v>
      </c>
      <c r="G364" s="531"/>
      <c r="H364" s="498"/>
      <c r="I364" s="498"/>
      <c r="J364" s="498"/>
      <c r="K364" s="498"/>
      <c r="L364" s="415"/>
      <c r="M364" s="63"/>
    </row>
    <row r="365" spans="1:13" s="14" customFormat="1" x14ac:dyDescent="0.2">
      <c r="A365" s="490"/>
      <c r="B365" s="520"/>
      <c r="C365" s="518"/>
      <c r="D365" s="113" t="s">
        <v>65</v>
      </c>
      <c r="E365" s="41">
        <f t="shared" si="10"/>
        <v>0</v>
      </c>
      <c r="F365" s="41">
        <f t="shared" si="10"/>
        <v>0</v>
      </c>
      <c r="G365" s="531"/>
      <c r="H365" s="498"/>
      <c r="I365" s="498"/>
      <c r="J365" s="498"/>
      <c r="K365" s="498"/>
      <c r="L365" s="415"/>
      <c r="M365" s="63"/>
    </row>
    <row r="366" spans="1:13" s="14" customFormat="1" ht="19.5" x14ac:dyDescent="0.2">
      <c r="A366" s="490"/>
      <c r="B366" s="520"/>
      <c r="C366" s="518"/>
      <c r="D366" s="117" t="s">
        <v>66</v>
      </c>
      <c r="E366" s="67">
        <f t="shared" si="10"/>
        <v>0</v>
      </c>
      <c r="F366" s="66">
        <f t="shared" si="10"/>
        <v>0</v>
      </c>
      <c r="G366" s="531"/>
      <c r="H366" s="498"/>
      <c r="I366" s="498"/>
      <c r="J366" s="498"/>
      <c r="K366" s="498"/>
      <c r="L366" s="415"/>
      <c r="M366" s="63"/>
    </row>
    <row r="367" spans="1:13" s="14" customFormat="1" ht="19.5" x14ac:dyDescent="0.2">
      <c r="A367" s="491"/>
      <c r="B367" s="520"/>
      <c r="C367" s="518"/>
      <c r="D367" s="113" t="s">
        <v>63</v>
      </c>
      <c r="E367" s="157">
        <f t="shared" si="10"/>
        <v>0</v>
      </c>
      <c r="F367" s="157">
        <f t="shared" si="10"/>
        <v>0</v>
      </c>
      <c r="G367" s="532"/>
      <c r="H367" s="499"/>
      <c r="I367" s="499"/>
      <c r="J367" s="499"/>
      <c r="K367" s="499"/>
      <c r="L367" s="416"/>
      <c r="M367" s="63"/>
    </row>
    <row r="368" spans="1:13" s="14" customFormat="1" ht="40.5" customHeight="1" x14ac:dyDescent="0.2">
      <c r="A368" s="551" t="s">
        <v>142</v>
      </c>
      <c r="B368" s="419" t="s">
        <v>375</v>
      </c>
      <c r="C368" s="419" t="s">
        <v>182</v>
      </c>
      <c r="D368" s="108" t="s">
        <v>57</v>
      </c>
      <c r="E368" s="73">
        <f>E369+E373</f>
        <v>0</v>
      </c>
      <c r="F368" s="73">
        <f>F369+F373</f>
        <v>0</v>
      </c>
      <c r="G368" s="91"/>
      <c r="H368" s="122" t="s">
        <v>349</v>
      </c>
      <c r="I368" s="92" t="s">
        <v>350</v>
      </c>
      <c r="J368" s="230">
        <v>245.1</v>
      </c>
      <c r="K368" s="230">
        <v>297.60000000000002</v>
      </c>
      <c r="L368" s="371" t="s">
        <v>536</v>
      </c>
      <c r="M368" s="63"/>
    </row>
    <row r="369" spans="1:13" s="14" customFormat="1" ht="19.5" customHeight="1" x14ac:dyDescent="0.2">
      <c r="A369" s="552"/>
      <c r="B369" s="420"/>
      <c r="C369" s="421"/>
      <c r="D369" s="108" t="s">
        <v>62</v>
      </c>
      <c r="E369" s="73">
        <f>E370+E371+E372</f>
        <v>0</v>
      </c>
      <c r="F369" s="73">
        <f>F370+F371+F372</f>
        <v>0</v>
      </c>
      <c r="G369" s="91"/>
      <c r="H369" s="341" t="s">
        <v>426</v>
      </c>
      <c r="I369" s="431" t="s">
        <v>350</v>
      </c>
      <c r="J369" s="329">
        <v>716.6</v>
      </c>
      <c r="K369" s="329">
        <v>860.4</v>
      </c>
      <c r="L369" s="621" t="s">
        <v>536</v>
      </c>
      <c r="M369" s="63"/>
    </row>
    <row r="370" spans="1:13" s="14" customFormat="1" ht="27.75" customHeight="1" x14ac:dyDescent="0.2">
      <c r="A370" s="552"/>
      <c r="B370" s="420"/>
      <c r="C370" s="421"/>
      <c r="D370" s="106" t="s">
        <v>64</v>
      </c>
      <c r="E370" s="159">
        <v>0</v>
      </c>
      <c r="F370" s="73">
        <v>0</v>
      </c>
      <c r="G370" s="91"/>
      <c r="H370" s="343"/>
      <c r="I370" s="433"/>
      <c r="J370" s="343"/>
      <c r="K370" s="343"/>
      <c r="L370" s="623"/>
      <c r="M370" s="63"/>
    </row>
    <row r="371" spans="1:13" s="14" customFormat="1" ht="19.5" x14ac:dyDescent="0.2">
      <c r="A371" s="552"/>
      <c r="B371" s="420"/>
      <c r="C371" s="421"/>
      <c r="D371" s="114" t="s">
        <v>65</v>
      </c>
      <c r="E371" s="73">
        <v>0</v>
      </c>
      <c r="F371" s="73">
        <v>0</v>
      </c>
      <c r="G371" s="91"/>
      <c r="H371" s="342" t="s">
        <v>510</v>
      </c>
      <c r="I371" s="330" t="s">
        <v>67</v>
      </c>
      <c r="J371" s="330">
        <v>8.4</v>
      </c>
      <c r="K371" s="330">
        <v>7.7</v>
      </c>
      <c r="L371" s="411"/>
      <c r="M371" s="63"/>
    </row>
    <row r="372" spans="1:13" s="14" customFormat="1" ht="19.5" x14ac:dyDescent="0.2">
      <c r="A372" s="552"/>
      <c r="B372" s="420"/>
      <c r="C372" s="421"/>
      <c r="D372" s="108" t="s">
        <v>66</v>
      </c>
      <c r="E372" s="160">
        <v>0</v>
      </c>
      <c r="F372" s="159">
        <v>0</v>
      </c>
      <c r="G372" s="91"/>
      <c r="H372" s="342"/>
      <c r="I372" s="342"/>
      <c r="J372" s="342"/>
      <c r="K372" s="342"/>
      <c r="L372" s="412"/>
      <c r="M372" s="63"/>
    </row>
    <row r="373" spans="1:13" s="14" customFormat="1" ht="16.5" customHeight="1" x14ac:dyDescent="0.2">
      <c r="A373" s="553"/>
      <c r="B373" s="420"/>
      <c r="C373" s="421"/>
      <c r="D373" s="114" t="s">
        <v>63</v>
      </c>
      <c r="E373" s="152">
        <v>0</v>
      </c>
      <c r="F373" s="152">
        <v>0</v>
      </c>
      <c r="G373" s="91"/>
      <c r="H373" s="343"/>
      <c r="I373" s="343"/>
      <c r="J373" s="343"/>
      <c r="K373" s="343"/>
      <c r="L373" s="413"/>
      <c r="M373" s="63"/>
    </row>
    <row r="374" spans="1:13" s="27" customFormat="1" x14ac:dyDescent="0.2">
      <c r="A374" s="489" t="s">
        <v>0</v>
      </c>
      <c r="B374" s="517" t="s">
        <v>387</v>
      </c>
      <c r="C374" s="517" t="s">
        <v>182</v>
      </c>
      <c r="D374" s="117" t="s">
        <v>57</v>
      </c>
      <c r="E374" s="41">
        <f>E375+E379</f>
        <v>81721690.379999995</v>
      </c>
      <c r="F374" s="41">
        <f>F375+F379</f>
        <v>81720779.040000007</v>
      </c>
      <c r="G374" s="98"/>
      <c r="H374" s="497"/>
      <c r="I374" s="497"/>
      <c r="J374" s="497"/>
      <c r="K374" s="497"/>
      <c r="L374" s="414"/>
      <c r="M374" s="63"/>
    </row>
    <row r="375" spans="1:13" s="27" customFormat="1" ht="19.5" x14ac:dyDescent="0.2">
      <c r="A375" s="490"/>
      <c r="B375" s="520"/>
      <c r="C375" s="518"/>
      <c r="D375" s="117" t="s">
        <v>62</v>
      </c>
      <c r="E375" s="41">
        <f>E376+E377+E378</f>
        <v>81721690.379999995</v>
      </c>
      <c r="F375" s="41">
        <f>F376+F377+F378</f>
        <v>81720779.040000007</v>
      </c>
      <c r="G375" s="96"/>
      <c r="H375" s="498"/>
      <c r="I375" s="498"/>
      <c r="J375" s="498"/>
      <c r="K375" s="498"/>
      <c r="L375" s="415"/>
      <c r="M375" s="63"/>
    </row>
    <row r="376" spans="1:13" s="27" customFormat="1" x14ac:dyDescent="0.2">
      <c r="A376" s="490"/>
      <c r="B376" s="520"/>
      <c r="C376" s="518"/>
      <c r="D376" s="102" t="s">
        <v>64</v>
      </c>
      <c r="E376" s="66">
        <f>E382+E388</f>
        <v>3274690.38</v>
      </c>
      <c r="F376" s="41">
        <f>F382+F388</f>
        <v>3273779.04</v>
      </c>
      <c r="G376" s="96"/>
      <c r="H376" s="498"/>
      <c r="I376" s="498"/>
      <c r="J376" s="498"/>
      <c r="K376" s="498"/>
      <c r="L376" s="415"/>
      <c r="M376" s="63"/>
    </row>
    <row r="377" spans="1:13" s="27" customFormat="1" x14ac:dyDescent="0.2">
      <c r="A377" s="490"/>
      <c r="B377" s="520"/>
      <c r="C377" s="518"/>
      <c r="D377" s="113" t="s">
        <v>65</v>
      </c>
      <c r="E377" s="41">
        <f>E383+E389</f>
        <v>78447000</v>
      </c>
      <c r="F377" s="41">
        <f>F383+F389</f>
        <v>78447000</v>
      </c>
      <c r="G377" s="96"/>
      <c r="H377" s="498"/>
      <c r="I377" s="498"/>
      <c r="J377" s="498"/>
      <c r="K377" s="498"/>
      <c r="L377" s="415"/>
      <c r="M377" s="63"/>
    </row>
    <row r="378" spans="1:13" s="27" customFormat="1" ht="19.5" x14ac:dyDescent="0.2">
      <c r="A378" s="490"/>
      <c r="B378" s="520"/>
      <c r="C378" s="518"/>
      <c r="D378" s="117" t="s">
        <v>66</v>
      </c>
      <c r="E378" s="67">
        <f>E384</f>
        <v>0</v>
      </c>
      <c r="F378" s="66">
        <f>F384</f>
        <v>0</v>
      </c>
      <c r="G378" s="96"/>
      <c r="H378" s="498"/>
      <c r="I378" s="498"/>
      <c r="J378" s="498"/>
      <c r="K378" s="498"/>
      <c r="L378" s="415"/>
      <c r="M378" s="63"/>
    </row>
    <row r="379" spans="1:13" s="27" customFormat="1" ht="19.5" x14ac:dyDescent="0.2">
      <c r="A379" s="491"/>
      <c r="B379" s="520"/>
      <c r="C379" s="518"/>
      <c r="D379" s="113" t="s">
        <v>63</v>
      </c>
      <c r="E379" s="157">
        <f>E385</f>
        <v>0</v>
      </c>
      <c r="F379" s="157">
        <f>F385</f>
        <v>0</v>
      </c>
      <c r="G379" s="96"/>
      <c r="H379" s="499"/>
      <c r="I379" s="499"/>
      <c r="J379" s="499"/>
      <c r="K379" s="499"/>
      <c r="L379" s="416"/>
      <c r="M379" s="63"/>
    </row>
    <row r="380" spans="1:13" s="27" customFormat="1" x14ac:dyDescent="0.2">
      <c r="A380" s="551" t="s">
        <v>1</v>
      </c>
      <c r="B380" s="419" t="s">
        <v>388</v>
      </c>
      <c r="C380" s="419" t="s">
        <v>182</v>
      </c>
      <c r="D380" s="108" t="s">
        <v>57</v>
      </c>
      <c r="E380" s="73">
        <f>E381+E385</f>
        <v>79239393.939999998</v>
      </c>
      <c r="F380" s="73">
        <f>F381+F385</f>
        <v>79239393.939999998</v>
      </c>
      <c r="G380" s="90"/>
      <c r="H380" s="426" t="s">
        <v>389</v>
      </c>
      <c r="I380" s="431" t="s">
        <v>391</v>
      </c>
      <c r="J380" s="431" t="s">
        <v>390</v>
      </c>
      <c r="K380" s="431">
        <v>387301</v>
      </c>
      <c r="L380" s="411"/>
      <c r="M380" s="63"/>
    </row>
    <row r="381" spans="1:13" s="27" customFormat="1" ht="19.5" x14ac:dyDescent="0.2">
      <c r="A381" s="552"/>
      <c r="B381" s="420"/>
      <c r="C381" s="421"/>
      <c r="D381" s="108" t="s">
        <v>62</v>
      </c>
      <c r="E381" s="73">
        <f>E382+E383+E384</f>
        <v>79239393.939999998</v>
      </c>
      <c r="F381" s="73">
        <f>F382+F383+F384</f>
        <v>79239393.939999998</v>
      </c>
      <c r="G381" s="91"/>
      <c r="H381" s="427"/>
      <c r="I381" s="432"/>
      <c r="J381" s="432"/>
      <c r="K381" s="432"/>
      <c r="L381" s="412"/>
      <c r="M381" s="63"/>
    </row>
    <row r="382" spans="1:13" s="27" customFormat="1" x14ac:dyDescent="0.2">
      <c r="A382" s="552"/>
      <c r="B382" s="420"/>
      <c r="C382" s="421"/>
      <c r="D382" s="106" t="s">
        <v>64</v>
      </c>
      <c r="E382" s="159">
        <v>792393.94</v>
      </c>
      <c r="F382" s="363">
        <v>792393.94</v>
      </c>
      <c r="G382" s="91"/>
      <c r="H382" s="427"/>
      <c r="I382" s="432"/>
      <c r="J382" s="432"/>
      <c r="K382" s="432"/>
      <c r="L382" s="412"/>
      <c r="M382" s="63"/>
    </row>
    <row r="383" spans="1:13" s="27" customFormat="1" x14ac:dyDescent="0.2">
      <c r="A383" s="552"/>
      <c r="B383" s="420"/>
      <c r="C383" s="421"/>
      <c r="D383" s="114" t="s">
        <v>65</v>
      </c>
      <c r="E383" s="73">
        <v>78447000</v>
      </c>
      <c r="F383" s="213">
        <v>78447000</v>
      </c>
      <c r="G383" s="91"/>
      <c r="H383" s="427"/>
      <c r="I383" s="432"/>
      <c r="J383" s="432"/>
      <c r="K383" s="432"/>
      <c r="L383" s="412"/>
      <c r="M383" s="63"/>
    </row>
    <row r="384" spans="1:13" s="27" customFormat="1" ht="19.5" x14ac:dyDescent="0.2">
      <c r="A384" s="552"/>
      <c r="B384" s="420"/>
      <c r="C384" s="421"/>
      <c r="D384" s="108" t="s">
        <v>66</v>
      </c>
      <c r="E384" s="160">
        <v>0</v>
      </c>
      <c r="F384" s="159">
        <v>0</v>
      </c>
      <c r="G384" s="91"/>
      <c r="H384" s="427"/>
      <c r="I384" s="432"/>
      <c r="J384" s="432"/>
      <c r="K384" s="432"/>
      <c r="L384" s="412"/>
      <c r="M384" s="63"/>
    </row>
    <row r="385" spans="1:18" s="27" customFormat="1" ht="39.75" customHeight="1" x14ac:dyDescent="0.2">
      <c r="A385" s="553"/>
      <c r="B385" s="448"/>
      <c r="C385" s="422"/>
      <c r="D385" s="114" t="s">
        <v>63</v>
      </c>
      <c r="E385" s="175">
        <v>0</v>
      </c>
      <c r="F385" s="175">
        <v>0</v>
      </c>
      <c r="G385" s="97"/>
      <c r="H385" s="428"/>
      <c r="I385" s="433"/>
      <c r="J385" s="433"/>
      <c r="K385" s="433"/>
      <c r="L385" s="413"/>
      <c r="M385" s="63"/>
    </row>
    <row r="386" spans="1:18" s="27" customFormat="1" ht="21" customHeight="1" x14ac:dyDescent="0.2">
      <c r="A386" s="48" t="s">
        <v>2</v>
      </c>
      <c r="B386" s="586" t="s">
        <v>407</v>
      </c>
      <c r="C386" s="166" t="s">
        <v>182</v>
      </c>
      <c r="D386" s="169" t="s">
        <v>57</v>
      </c>
      <c r="E386" s="49">
        <f>E387</f>
        <v>2482296.44</v>
      </c>
      <c r="F386" s="49">
        <f>F387</f>
        <v>2481385.1</v>
      </c>
      <c r="G386" s="426"/>
      <c r="H386" s="426" t="s">
        <v>421</v>
      </c>
      <c r="I386" s="168" t="s">
        <v>408</v>
      </c>
      <c r="J386" s="256">
        <v>70</v>
      </c>
      <c r="K386" s="256">
        <v>84</v>
      </c>
      <c r="L386" s="472"/>
      <c r="M386" s="63"/>
    </row>
    <row r="387" spans="1:18" s="27" customFormat="1" ht="21" x14ac:dyDescent="0.2">
      <c r="A387" s="50"/>
      <c r="B387" s="587"/>
      <c r="C387" s="164"/>
      <c r="D387" s="169" t="s">
        <v>62</v>
      </c>
      <c r="E387" s="49">
        <f>E388+E389</f>
        <v>2482296.44</v>
      </c>
      <c r="F387" s="49">
        <f>F388+F389</f>
        <v>2481385.1</v>
      </c>
      <c r="G387" s="427"/>
      <c r="H387" s="427"/>
      <c r="I387" s="165"/>
      <c r="J387" s="165"/>
      <c r="K387" s="165"/>
      <c r="L387" s="473"/>
      <c r="M387" s="63"/>
    </row>
    <row r="388" spans="1:18" s="27" customFormat="1" x14ac:dyDescent="0.2">
      <c r="A388" s="50"/>
      <c r="B388" s="587"/>
      <c r="C388" s="164"/>
      <c r="D388" s="169" t="s">
        <v>64</v>
      </c>
      <c r="E388" s="49">
        <v>2482296.44</v>
      </c>
      <c r="F388" s="49">
        <v>2481385.1</v>
      </c>
      <c r="G388" s="427"/>
      <c r="H388" s="427"/>
      <c r="I388" s="165"/>
      <c r="J388" s="165"/>
      <c r="K388" s="165"/>
      <c r="L388" s="473"/>
      <c r="M388" s="63"/>
    </row>
    <row r="389" spans="1:18" s="27" customFormat="1" x14ac:dyDescent="0.2">
      <c r="A389" s="50"/>
      <c r="B389" s="587"/>
      <c r="C389" s="164"/>
      <c r="D389" s="169" t="s">
        <v>65</v>
      </c>
      <c r="E389" s="49">
        <v>0</v>
      </c>
      <c r="F389" s="49">
        <v>0</v>
      </c>
      <c r="G389" s="427"/>
      <c r="H389" s="427"/>
      <c r="I389" s="165"/>
      <c r="J389" s="165"/>
      <c r="K389" s="165"/>
      <c r="L389" s="473"/>
      <c r="M389" s="63"/>
    </row>
    <row r="390" spans="1:18" s="27" customFormat="1" ht="21" x14ac:dyDescent="0.2">
      <c r="A390" s="50"/>
      <c r="B390" s="587"/>
      <c r="C390" s="164"/>
      <c r="D390" s="169" t="s">
        <v>66</v>
      </c>
      <c r="E390" s="49">
        <v>0</v>
      </c>
      <c r="F390" s="49">
        <v>0</v>
      </c>
      <c r="G390" s="427"/>
      <c r="H390" s="427"/>
      <c r="I390" s="165"/>
      <c r="J390" s="165"/>
      <c r="K390" s="165"/>
      <c r="L390" s="473"/>
      <c r="M390" s="63"/>
    </row>
    <row r="391" spans="1:18" s="27" customFormat="1" x14ac:dyDescent="0.2">
      <c r="A391" s="50"/>
      <c r="B391" s="588"/>
      <c r="C391" s="164"/>
      <c r="D391" s="308" t="s">
        <v>63</v>
      </c>
      <c r="E391" s="49">
        <v>0</v>
      </c>
      <c r="F391" s="49">
        <v>0</v>
      </c>
      <c r="G391" s="428"/>
      <c r="H391" s="428"/>
      <c r="I391" s="165"/>
      <c r="J391" s="165"/>
      <c r="K391" s="165"/>
      <c r="L391" s="474"/>
      <c r="M391" s="63"/>
    </row>
    <row r="392" spans="1:18" s="5" customFormat="1" ht="13.5" customHeight="1" x14ac:dyDescent="0.2">
      <c r="A392" s="526" t="s">
        <v>75</v>
      </c>
      <c r="B392" s="466" t="s">
        <v>418</v>
      </c>
      <c r="C392" s="466"/>
      <c r="D392" s="147" t="s">
        <v>57</v>
      </c>
      <c r="E392" s="32">
        <f>E393+E397</f>
        <v>1809856288.9100003</v>
      </c>
      <c r="F392" s="32">
        <f>F393+F397</f>
        <v>1809826438.7800002</v>
      </c>
      <c r="G392" s="463"/>
      <c r="H392" s="502"/>
      <c r="I392" s="502"/>
      <c r="J392" s="502"/>
      <c r="K392" s="502"/>
      <c r="L392" s="434"/>
      <c r="M392" s="63"/>
      <c r="N392"/>
      <c r="O392"/>
      <c r="P392" s="78"/>
      <c r="Q392" s="78"/>
      <c r="R392" s="79"/>
    </row>
    <row r="393" spans="1:18" s="5" customFormat="1" ht="19.5" customHeight="1" x14ac:dyDescent="0.2">
      <c r="A393" s="527"/>
      <c r="B393" s="543"/>
      <c r="C393" s="467"/>
      <c r="D393" s="147" t="s">
        <v>62</v>
      </c>
      <c r="E393" s="32">
        <f>E394+E395+E396</f>
        <v>1809856288.9100003</v>
      </c>
      <c r="F393" s="32">
        <f>F394+F395+F396</f>
        <v>1809826438.7800002</v>
      </c>
      <c r="G393" s="464"/>
      <c r="H393" s="500"/>
      <c r="I393" s="500"/>
      <c r="J393" s="500"/>
      <c r="K393" s="500"/>
      <c r="L393" s="435"/>
      <c r="M393" s="63"/>
    </row>
    <row r="394" spans="1:18" s="5" customFormat="1" x14ac:dyDescent="0.2">
      <c r="A394" s="527"/>
      <c r="B394" s="543"/>
      <c r="C394" s="467"/>
      <c r="D394" s="147" t="s">
        <v>64</v>
      </c>
      <c r="E394" s="32">
        <f t="shared" ref="E394:F397" si="11">E400+E450+E462+E486+E504+E516+E534</f>
        <v>1750142788.9100003</v>
      </c>
      <c r="F394" s="200">
        <f t="shared" si="11"/>
        <v>1750119219.9000001</v>
      </c>
      <c r="G394" s="464"/>
      <c r="H394" s="500"/>
      <c r="I394" s="500"/>
      <c r="J394" s="500"/>
      <c r="K394" s="500"/>
      <c r="L394" s="435"/>
      <c r="M394" s="63"/>
    </row>
    <row r="395" spans="1:18" s="5" customFormat="1" ht="14.25" customHeight="1" x14ac:dyDescent="0.2">
      <c r="A395" s="527"/>
      <c r="B395" s="543"/>
      <c r="C395" s="467"/>
      <c r="D395" s="177" t="s">
        <v>65</v>
      </c>
      <c r="E395" s="32">
        <f t="shared" si="11"/>
        <v>59713500</v>
      </c>
      <c r="F395" s="32">
        <f t="shared" si="11"/>
        <v>59707218.880000003</v>
      </c>
      <c r="G395" s="464"/>
      <c r="H395" s="500"/>
      <c r="I395" s="500"/>
      <c r="J395" s="500"/>
      <c r="K395" s="500"/>
      <c r="L395" s="435"/>
      <c r="M395" s="63"/>
    </row>
    <row r="396" spans="1:18" s="5" customFormat="1" ht="24" customHeight="1" x14ac:dyDescent="0.2">
      <c r="A396" s="527"/>
      <c r="B396" s="543"/>
      <c r="C396" s="467"/>
      <c r="D396" s="147" t="s">
        <v>66</v>
      </c>
      <c r="E396" s="32">
        <f t="shared" si="11"/>
        <v>0</v>
      </c>
      <c r="F396" s="32">
        <f t="shared" si="11"/>
        <v>0</v>
      </c>
      <c r="G396" s="464"/>
      <c r="H396" s="500"/>
      <c r="I396" s="500"/>
      <c r="J396" s="500"/>
      <c r="K396" s="500"/>
      <c r="L396" s="435"/>
      <c r="M396" s="63"/>
    </row>
    <row r="397" spans="1:18" s="5" customFormat="1" ht="23.25" customHeight="1" x14ac:dyDescent="0.2">
      <c r="A397" s="528"/>
      <c r="B397" s="544"/>
      <c r="C397" s="468"/>
      <c r="D397" s="177" t="s">
        <v>63</v>
      </c>
      <c r="E397" s="32">
        <f t="shared" si="11"/>
        <v>0</v>
      </c>
      <c r="F397" s="32">
        <f t="shared" si="11"/>
        <v>0</v>
      </c>
      <c r="G397" s="465"/>
      <c r="H397" s="501"/>
      <c r="I397" s="501"/>
      <c r="J397" s="501"/>
      <c r="K397" s="501"/>
      <c r="L397" s="436"/>
      <c r="M397" s="63"/>
    </row>
    <row r="398" spans="1:18" s="4" customFormat="1" ht="13.5" customHeight="1" x14ac:dyDescent="0.2">
      <c r="A398" s="452" t="s">
        <v>76</v>
      </c>
      <c r="B398" s="459" t="s">
        <v>13</v>
      </c>
      <c r="C398" s="459"/>
      <c r="D398" s="113" t="s">
        <v>57</v>
      </c>
      <c r="E398" s="89">
        <f>E399+E403</f>
        <v>1475362094.2200003</v>
      </c>
      <c r="F398" s="89">
        <f>F399+F403</f>
        <v>1475332294.0899999</v>
      </c>
      <c r="G398" s="454"/>
      <c r="H398" s="109"/>
      <c r="I398" s="109"/>
      <c r="J398" s="235"/>
      <c r="K398" s="235"/>
      <c r="L398" s="437"/>
      <c r="M398" s="63"/>
    </row>
    <row r="399" spans="1:18" s="4" customFormat="1" ht="18" customHeight="1" x14ac:dyDescent="0.2">
      <c r="A399" s="453"/>
      <c r="B399" s="536"/>
      <c r="C399" s="460"/>
      <c r="D399" s="117" t="s">
        <v>62</v>
      </c>
      <c r="E399" s="89">
        <f>E400+E401+E402</f>
        <v>1475362094.2200003</v>
      </c>
      <c r="F399" s="89">
        <f>F400+F401+F402</f>
        <v>1475332294.0899999</v>
      </c>
      <c r="G399" s="455"/>
      <c r="H399" s="110"/>
      <c r="I399" s="110"/>
      <c r="J399" s="236"/>
      <c r="K399" s="236"/>
      <c r="L399" s="438"/>
      <c r="M399" s="63"/>
    </row>
    <row r="400" spans="1:18" s="4" customFormat="1" ht="11.25" customHeight="1" x14ac:dyDescent="0.2">
      <c r="A400" s="453"/>
      <c r="B400" s="536"/>
      <c r="C400" s="460"/>
      <c r="D400" s="117" t="s">
        <v>64</v>
      </c>
      <c r="E400" s="89">
        <f>E406+E412+E418+E424+E430+E438+E444</f>
        <v>1457702694.2200003</v>
      </c>
      <c r="F400" s="202">
        <f>F406+F412+F418+F424+F430+F438+F444</f>
        <v>1457679149</v>
      </c>
      <c r="G400" s="455"/>
      <c r="H400" s="110"/>
      <c r="I400" s="110"/>
      <c r="J400" s="236"/>
      <c r="K400" s="236"/>
      <c r="L400" s="438"/>
      <c r="M400" s="63"/>
    </row>
    <row r="401" spans="1:13" s="4" customFormat="1" ht="13.5" customHeight="1" x14ac:dyDescent="0.2">
      <c r="A401" s="453"/>
      <c r="B401" s="536"/>
      <c r="C401" s="460"/>
      <c r="D401" s="113" t="s">
        <v>65</v>
      </c>
      <c r="E401" s="89">
        <f>E407+E413+E419+E425+E431+E439+E445</f>
        <v>17659400</v>
      </c>
      <c r="F401" s="202">
        <f>F407+F413+F419+F425+F431+F439</f>
        <v>17653145.09</v>
      </c>
      <c r="G401" s="455"/>
      <c r="H401" s="110"/>
      <c r="I401" s="110"/>
      <c r="J401" s="236"/>
      <c r="K401" s="236"/>
      <c r="L401" s="438"/>
      <c r="M401" s="63"/>
    </row>
    <row r="402" spans="1:13" s="4" customFormat="1" ht="22.5" customHeight="1" x14ac:dyDescent="0.2">
      <c r="A402" s="453"/>
      <c r="B402" s="536"/>
      <c r="C402" s="460"/>
      <c r="D402" s="117" t="s">
        <v>66</v>
      </c>
      <c r="E402" s="89">
        <f>E408+E414+E420+E426+E432</f>
        <v>0</v>
      </c>
      <c r="F402" s="89">
        <f>F408+F414+F420+F426+F432</f>
        <v>0</v>
      </c>
      <c r="G402" s="455"/>
      <c r="H402" s="110"/>
      <c r="I402" s="110"/>
      <c r="J402" s="236"/>
      <c r="K402" s="236"/>
      <c r="L402" s="438"/>
      <c r="M402" s="63"/>
    </row>
    <row r="403" spans="1:13" s="4" customFormat="1" ht="23.25" customHeight="1" x14ac:dyDescent="0.2">
      <c r="A403" s="453"/>
      <c r="B403" s="536"/>
      <c r="C403" s="460"/>
      <c r="D403" s="113" t="s">
        <v>63</v>
      </c>
      <c r="E403" s="89">
        <f>E409+E415+E421+E427+E433</f>
        <v>0</v>
      </c>
      <c r="F403" s="89">
        <f>F409+F415+F421+F427+F433</f>
        <v>0</v>
      </c>
      <c r="G403" s="455"/>
      <c r="H403" s="118"/>
      <c r="I403" s="118"/>
      <c r="J403" s="239"/>
      <c r="K403" s="239"/>
      <c r="L403" s="439"/>
      <c r="M403" s="63"/>
    </row>
    <row r="404" spans="1:13" ht="19.5" customHeight="1" x14ac:dyDescent="0.2">
      <c r="A404" s="417" t="s">
        <v>77</v>
      </c>
      <c r="B404" s="419" t="s">
        <v>14</v>
      </c>
      <c r="C404" s="419" t="s">
        <v>182</v>
      </c>
      <c r="D404" s="108" t="s">
        <v>57</v>
      </c>
      <c r="E404" s="73">
        <f>E405+E409</f>
        <v>893349519.70000005</v>
      </c>
      <c r="F404" s="73">
        <f>F405+F409</f>
        <v>893349519.70000005</v>
      </c>
      <c r="G404" s="426"/>
      <c r="H404" s="333" t="s">
        <v>511</v>
      </c>
      <c r="I404" s="329" t="s">
        <v>150</v>
      </c>
      <c r="J404" s="329">
        <v>12682</v>
      </c>
      <c r="K404" s="329">
        <v>12692</v>
      </c>
      <c r="L404" s="363"/>
      <c r="M404" s="63"/>
    </row>
    <row r="405" spans="1:13" ht="21.75" customHeight="1" x14ac:dyDescent="0.2">
      <c r="A405" s="446"/>
      <c r="B405" s="420"/>
      <c r="C405" s="421"/>
      <c r="D405" s="108" t="s">
        <v>62</v>
      </c>
      <c r="E405" s="73">
        <f>E406+E407+E408</f>
        <v>893349519.70000005</v>
      </c>
      <c r="F405" s="73">
        <f>F406+F407+F408</f>
        <v>893349519.70000005</v>
      </c>
      <c r="G405" s="427"/>
      <c r="H405" s="353"/>
      <c r="I405" s="330"/>
      <c r="J405" s="331"/>
      <c r="K405" s="331"/>
      <c r="L405" s="365"/>
      <c r="M405" s="63"/>
    </row>
    <row r="406" spans="1:13" ht="17.25" customHeight="1" x14ac:dyDescent="0.2">
      <c r="A406" s="446"/>
      <c r="B406" s="420"/>
      <c r="C406" s="421"/>
      <c r="D406" s="106" t="s">
        <v>64</v>
      </c>
      <c r="E406" s="159">
        <v>893349519.70000005</v>
      </c>
      <c r="F406" s="363">
        <v>893349519.70000005</v>
      </c>
      <c r="G406" s="427"/>
      <c r="H406" s="426" t="s">
        <v>151</v>
      </c>
      <c r="I406" s="329" t="s">
        <v>512</v>
      </c>
      <c r="J406" s="385">
        <v>0</v>
      </c>
      <c r="K406" s="385">
        <v>0</v>
      </c>
      <c r="L406" s="215"/>
      <c r="M406" s="63"/>
    </row>
    <row r="407" spans="1:13" ht="12.75" customHeight="1" x14ac:dyDescent="0.2">
      <c r="A407" s="446"/>
      <c r="B407" s="420"/>
      <c r="C407" s="421"/>
      <c r="D407" s="114" t="s">
        <v>65</v>
      </c>
      <c r="E407" s="73">
        <v>0</v>
      </c>
      <c r="F407" s="73">
        <v>0</v>
      </c>
      <c r="G407" s="427"/>
      <c r="H407" s="427"/>
      <c r="I407" s="330"/>
      <c r="J407" s="335"/>
      <c r="K407" s="335"/>
      <c r="L407" s="364"/>
      <c r="M407" s="63"/>
    </row>
    <row r="408" spans="1:13" ht="24" customHeight="1" x14ac:dyDescent="0.2">
      <c r="A408" s="446"/>
      <c r="B408" s="420"/>
      <c r="C408" s="421"/>
      <c r="D408" s="108" t="s">
        <v>66</v>
      </c>
      <c r="E408" s="160">
        <v>0</v>
      </c>
      <c r="F408" s="159">
        <v>0</v>
      </c>
      <c r="G408" s="427"/>
      <c r="H408" s="352" t="s">
        <v>152</v>
      </c>
      <c r="I408" s="329" t="s">
        <v>67</v>
      </c>
      <c r="J408" s="346">
        <v>54</v>
      </c>
      <c r="K408" s="346">
        <v>54</v>
      </c>
      <c r="L408" s="364"/>
      <c r="M408" s="63"/>
    </row>
    <row r="409" spans="1:13" ht="29.25" customHeight="1" x14ac:dyDescent="0.2">
      <c r="A409" s="446"/>
      <c r="B409" s="420"/>
      <c r="C409" s="421"/>
      <c r="D409" s="339" t="s">
        <v>63</v>
      </c>
      <c r="E409" s="152">
        <v>0</v>
      </c>
      <c r="F409" s="152">
        <v>0</v>
      </c>
      <c r="G409" s="427"/>
      <c r="H409" s="353"/>
      <c r="I409" s="331"/>
      <c r="J409" s="336"/>
      <c r="K409" s="336"/>
      <c r="L409" s="351"/>
      <c r="M409" s="63"/>
    </row>
    <row r="410" spans="1:13" ht="15.75" customHeight="1" x14ac:dyDescent="0.2">
      <c r="A410" s="417" t="s">
        <v>78</v>
      </c>
      <c r="B410" s="419" t="s">
        <v>156</v>
      </c>
      <c r="C410" s="419" t="s">
        <v>182</v>
      </c>
      <c r="D410" s="108" t="s">
        <v>57</v>
      </c>
      <c r="E410" s="73">
        <f>E411+E415</f>
        <v>54378406.600000001</v>
      </c>
      <c r="F410" s="73">
        <f>F411+F415</f>
        <v>54378406.600000001</v>
      </c>
      <c r="G410" s="426"/>
      <c r="H410" s="585" t="s">
        <v>228</v>
      </c>
      <c r="I410" s="549" t="s">
        <v>94</v>
      </c>
      <c r="J410" s="549">
        <v>7961</v>
      </c>
      <c r="K410" s="549">
        <v>8415</v>
      </c>
      <c r="L410" s="621" t="s">
        <v>537</v>
      </c>
      <c r="M410" s="63"/>
    </row>
    <row r="411" spans="1:13" ht="19.5" x14ac:dyDescent="0.2">
      <c r="A411" s="446"/>
      <c r="B411" s="420"/>
      <c r="C411" s="421"/>
      <c r="D411" s="108" t="s">
        <v>62</v>
      </c>
      <c r="E411" s="73">
        <f>E412+E413+E414</f>
        <v>54378406.600000001</v>
      </c>
      <c r="F411" s="160">
        <f>F412+F413+F414</f>
        <v>54378406.600000001</v>
      </c>
      <c r="G411" s="427"/>
      <c r="H411" s="585"/>
      <c r="I411" s="550"/>
      <c r="J411" s="550"/>
      <c r="K411" s="550"/>
      <c r="L411" s="622"/>
      <c r="M411" s="63"/>
    </row>
    <row r="412" spans="1:13" ht="12.75" customHeight="1" x14ac:dyDescent="0.2">
      <c r="A412" s="446"/>
      <c r="B412" s="420"/>
      <c r="C412" s="421"/>
      <c r="D412" s="106" t="s">
        <v>64</v>
      </c>
      <c r="E412" s="159">
        <v>54378406.600000001</v>
      </c>
      <c r="F412" s="363">
        <v>54378406.600000001</v>
      </c>
      <c r="G412" s="427"/>
      <c r="H412" s="585"/>
      <c r="I412" s="550"/>
      <c r="J412" s="550"/>
      <c r="K412" s="550"/>
      <c r="L412" s="623"/>
      <c r="M412" s="63"/>
    </row>
    <row r="413" spans="1:13" x14ac:dyDescent="0.2">
      <c r="A413" s="446"/>
      <c r="B413" s="420"/>
      <c r="C413" s="421"/>
      <c r="D413" s="114" t="s">
        <v>65</v>
      </c>
      <c r="E413" s="73">
        <v>0</v>
      </c>
      <c r="F413" s="73">
        <v>0</v>
      </c>
      <c r="G413" s="427"/>
      <c r="H413" s="426" t="s">
        <v>378</v>
      </c>
      <c r="I413" s="431" t="s">
        <v>67</v>
      </c>
      <c r="J413" s="431">
        <v>100</v>
      </c>
      <c r="K413" s="431">
        <v>100</v>
      </c>
      <c r="L413" s="411"/>
      <c r="M413" s="63"/>
    </row>
    <row r="414" spans="1:13" ht="19.5" x14ac:dyDescent="0.2">
      <c r="A414" s="446"/>
      <c r="B414" s="420"/>
      <c r="C414" s="421"/>
      <c r="D414" s="108" t="s">
        <v>66</v>
      </c>
      <c r="E414" s="160">
        <v>0</v>
      </c>
      <c r="F414" s="159">
        <v>0</v>
      </c>
      <c r="G414" s="427"/>
      <c r="H414" s="427"/>
      <c r="I414" s="432"/>
      <c r="J414" s="432"/>
      <c r="K414" s="432"/>
      <c r="L414" s="412"/>
      <c r="M414" s="63"/>
    </row>
    <row r="415" spans="1:13" ht="19.5" x14ac:dyDescent="0.2">
      <c r="A415" s="447"/>
      <c r="B415" s="420"/>
      <c r="C415" s="421"/>
      <c r="D415" s="114" t="s">
        <v>63</v>
      </c>
      <c r="E415" s="152">
        <v>0</v>
      </c>
      <c r="F415" s="152">
        <v>0</v>
      </c>
      <c r="G415" s="428"/>
      <c r="H415" s="428"/>
      <c r="I415" s="433"/>
      <c r="J415" s="433"/>
      <c r="K415" s="433"/>
      <c r="L415" s="413"/>
      <c r="M415" s="63"/>
    </row>
    <row r="416" spans="1:13" ht="45.75" customHeight="1" x14ac:dyDescent="0.2">
      <c r="A416" s="417" t="s">
        <v>101</v>
      </c>
      <c r="B416" s="419" t="s">
        <v>157</v>
      </c>
      <c r="C416" s="419" t="s">
        <v>182</v>
      </c>
      <c r="D416" s="108" t="s">
        <v>57</v>
      </c>
      <c r="E416" s="73">
        <f>E417+E421</f>
        <v>57719544.880000003</v>
      </c>
      <c r="F416" s="73">
        <f>F417+F421</f>
        <v>57719544.880000003</v>
      </c>
      <c r="G416" s="426"/>
      <c r="H416" s="90" t="s">
        <v>208</v>
      </c>
      <c r="I416" s="92" t="s">
        <v>150</v>
      </c>
      <c r="J416" s="230">
        <v>4110</v>
      </c>
      <c r="K416" s="230">
        <v>4278</v>
      </c>
      <c r="L416" s="371" t="s">
        <v>538</v>
      </c>
      <c r="M416" s="63"/>
    </row>
    <row r="417" spans="1:13" ht="48" customHeight="1" x14ac:dyDescent="0.2">
      <c r="A417" s="446"/>
      <c r="B417" s="420"/>
      <c r="C417" s="421"/>
      <c r="D417" s="108" t="s">
        <v>62</v>
      </c>
      <c r="E417" s="73">
        <f>E418+E419+E420</f>
        <v>57719544.880000003</v>
      </c>
      <c r="F417" s="73">
        <f>F418+F419+F420</f>
        <v>57719544.880000003</v>
      </c>
      <c r="G417" s="427"/>
      <c r="H417" s="171" t="s">
        <v>209</v>
      </c>
      <c r="I417" s="92" t="s">
        <v>150</v>
      </c>
      <c r="J417" s="231">
        <v>2882</v>
      </c>
      <c r="K417" s="231">
        <v>3042</v>
      </c>
      <c r="L417" s="371" t="s">
        <v>561</v>
      </c>
      <c r="M417" s="63"/>
    </row>
    <row r="418" spans="1:13" ht="21.75" customHeight="1" x14ac:dyDescent="0.2">
      <c r="A418" s="446"/>
      <c r="B418" s="420"/>
      <c r="C418" s="421"/>
      <c r="D418" s="106" t="s">
        <v>64</v>
      </c>
      <c r="E418" s="159">
        <v>57719544.880000003</v>
      </c>
      <c r="F418" s="363">
        <v>57719544.880000003</v>
      </c>
      <c r="G418" s="427"/>
      <c r="H418" s="171" t="s">
        <v>210</v>
      </c>
      <c r="I418" s="92" t="s">
        <v>150</v>
      </c>
      <c r="J418" s="245">
        <v>568</v>
      </c>
      <c r="K418" s="233">
        <v>576</v>
      </c>
      <c r="L418" s="215"/>
      <c r="M418" s="63"/>
    </row>
    <row r="419" spans="1:13" ht="22.5" customHeight="1" x14ac:dyDescent="0.2">
      <c r="A419" s="446"/>
      <c r="B419" s="420"/>
      <c r="C419" s="421"/>
      <c r="D419" s="114" t="s">
        <v>65</v>
      </c>
      <c r="E419" s="73">
        <v>0</v>
      </c>
      <c r="F419" s="73">
        <v>0</v>
      </c>
      <c r="G419" s="427"/>
      <c r="H419" s="120" t="s">
        <v>211</v>
      </c>
      <c r="I419" s="92" t="s">
        <v>150</v>
      </c>
      <c r="J419" s="233">
        <v>660</v>
      </c>
      <c r="K419" s="245">
        <v>660</v>
      </c>
      <c r="L419" s="213"/>
      <c r="M419" s="63"/>
    </row>
    <row r="420" spans="1:13" ht="28.5" customHeight="1" x14ac:dyDescent="0.2">
      <c r="A420" s="446"/>
      <c r="B420" s="420"/>
      <c r="C420" s="421"/>
      <c r="D420" s="108" t="s">
        <v>66</v>
      </c>
      <c r="E420" s="160">
        <v>0</v>
      </c>
      <c r="F420" s="159">
        <v>0</v>
      </c>
      <c r="G420" s="427"/>
      <c r="H420" s="171" t="s">
        <v>151</v>
      </c>
      <c r="I420" s="92" t="s">
        <v>67</v>
      </c>
      <c r="J420" s="245">
        <v>100</v>
      </c>
      <c r="K420" s="245">
        <v>100</v>
      </c>
      <c r="L420" s="216"/>
      <c r="M420" s="63"/>
    </row>
    <row r="421" spans="1:13" ht="18.75" customHeight="1" x14ac:dyDescent="0.2">
      <c r="A421" s="446"/>
      <c r="B421" s="420"/>
      <c r="C421" s="421"/>
      <c r="D421" s="114" t="s">
        <v>63</v>
      </c>
      <c r="E421" s="152">
        <v>0</v>
      </c>
      <c r="F421" s="152">
        <v>0</v>
      </c>
      <c r="G421" s="427"/>
      <c r="H421" s="133" t="s">
        <v>152</v>
      </c>
      <c r="I421" s="92" t="s">
        <v>67</v>
      </c>
      <c r="J421" s="245">
        <v>54</v>
      </c>
      <c r="K421" s="245">
        <v>54</v>
      </c>
      <c r="L421" s="194"/>
      <c r="M421" s="63"/>
    </row>
    <row r="422" spans="1:13" ht="15.75" customHeight="1" x14ac:dyDescent="0.2">
      <c r="A422" s="417" t="s">
        <v>102</v>
      </c>
      <c r="B422" s="419" t="s">
        <v>231</v>
      </c>
      <c r="C422" s="419" t="s">
        <v>182</v>
      </c>
      <c r="D422" s="108" t="s">
        <v>57</v>
      </c>
      <c r="E422" s="73">
        <f>E423+E427</f>
        <v>41825676.200000003</v>
      </c>
      <c r="F422" s="73">
        <f>F423+F427</f>
        <v>41825676.200000003</v>
      </c>
      <c r="G422" s="426"/>
      <c r="H422" s="426" t="s">
        <v>232</v>
      </c>
      <c r="I422" s="431" t="s">
        <v>267</v>
      </c>
      <c r="J422" s="431">
        <v>3.1</v>
      </c>
      <c r="K422" s="431">
        <v>0.81</v>
      </c>
      <c r="L422" s="411"/>
      <c r="M422" s="63"/>
    </row>
    <row r="423" spans="1:13" ht="23.25" customHeight="1" x14ac:dyDescent="0.2">
      <c r="A423" s="446"/>
      <c r="B423" s="420"/>
      <c r="C423" s="421"/>
      <c r="D423" s="108" t="s">
        <v>62</v>
      </c>
      <c r="E423" s="73">
        <f>E424+E425+E426</f>
        <v>41825676.200000003</v>
      </c>
      <c r="F423" s="160">
        <f>F424+F425+F426</f>
        <v>41825676.200000003</v>
      </c>
      <c r="G423" s="427"/>
      <c r="H423" s="427"/>
      <c r="I423" s="432"/>
      <c r="J423" s="432"/>
      <c r="K423" s="432"/>
      <c r="L423" s="412"/>
      <c r="M423" s="63"/>
    </row>
    <row r="424" spans="1:13" ht="16.5" customHeight="1" x14ac:dyDescent="0.2">
      <c r="A424" s="446"/>
      <c r="B424" s="420"/>
      <c r="C424" s="421"/>
      <c r="D424" s="106" t="s">
        <v>64</v>
      </c>
      <c r="E424" s="159">
        <v>41825676.200000003</v>
      </c>
      <c r="F424" s="277">
        <v>41825676.200000003</v>
      </c>
      <c r="G424" s="427"/>
      <c r="H424" s="427"/>
      <c r="I424" s="432"/>
      <c r="J424" s="432"/>
      <c r="K424" s="432"/>
      <c r="L424" s="412"/>
      <c r="M424" s="63"/>
    </row>
    <row r="425" spans="1:13" ht="14.25" customHeight="1" x14ac:dyDescent="0.2">
      <c r="A425" s="446"/>
      <c r="B425" s="420"/>
      <c r="C425" s="421"/>
      <c r="D425" s="114" t="s">
        <v>65</v>
      </c>
      <c r="E425" s="73">
        <v>0</v>
      </c>
      <c r="F425" s="73">
        <v>0</v>
      </c>
      <c r="G425" s="427"/>
      <c r="H425" s="427"/>
      <c r="I425" s="432"/>
      <c r="J425" s="432"/>
      <c r="K425" s="432"/>
      <c r="L425" s="412"/>
      <c r="M425" s="63"/>
    </row>
    <row r="426" spans="1:13" ht="24.75" customHeight="1" x14ac:dyDescent="0.2">
      <c r="A426" s="446"/>
      <c r="B426" s="420"/>
      <c r="C426" s="421"/>
      <c r="D426" s="108" t="s">
        <v>66</v>
      </c>
      <c r="E426" s="160">
        <v>0</v>
      </c>
      <c r="F426" s="159">
        <v>0</v>
      </c>
      <c r="G426" s="427"/>
      <c r="H426" s="427"/>
      <c r="I426" s="432"/>
      <c r="J426" s="432"/>
      <c r="K426" s="432"/>
      <c r="L426" s="412"/>
      <c r="M426" s="63"/>
    </row>
    <row r="427" spans="1:13" ht="20.25" customHeight="1" x14ac:dyDescent="0.2">
      <c r="A427" s="447"/>
      <c r="B427" s="420"/>
      <c r="C427" s="421"/>
      <c r="D427" s="114" t="s">
        <v>63</v>
      </c>
      <c r="E427" s="152">
        <v>0</v>
      </c>
      <c r="F427" s="152">
        <v>0</v>
      </c>
      <c r="G427" s="428"/>
      <c r="H427" s="428"/>
      <c r="I427" s="433"/>
      <c r="J427" s="433"/>
      <c r="K427" s="433"/>
      <c r="L427" s="413"/>
      <c r="M427" s="63"/>
    </row>
    <row r="428" spans="1:13" ht="71.25" customHeight="1" x14ac:dyDescent="0.2">
      <c r="A428" s="417" t="s">
        <v>158</v>
      </c>
      <c r="B428" s="419" t="s">
        <v>238</v>
      </c>
      <c r="C428" s="419" t="s">
        <v>182</v>
      </c>
      <c r="D428" s="108" t="s">
        <v>57</v>
      </c>
      <c r="E428" s="73">
        <f>E429+E433</f>
        <v>84134290</v>
      </c>
      <c r="F428" s="213">
        <f>F429+F433</f>
        <v>84104489.870000005</v>
      </c>
      <c r="G428" s="426"/>
      <c r="H428" s="90" t="s">
        <v>315</v>
      </c>
      <c r="I428" s="92" t="s">
        <v>147</v>
      </c>
      <c r="J428" s="230">
        <v>250</v>
      </c>
      <c r="K428" s="230">
        <v>249</v>
      </c>
      <c r="L428" s="213"/>
      <c r="M428" s="63"/>
    </row>
    <row r="429" spans="1:13" ht="59.25" customHeight="1" x14ac:dyDescent="0.2">
      <c r="A429" s="446"/>
      <c r="B429" s="420"/>
      <c r="C429" s="421"/>
      <c r="D429" s="108" t="s">
        <v>62</v>
      </c>
      <c r="E429" s="73">
        <f>E430+E431+E432</f>
        <v>84134290</v>
      </c>
      <c r="F429" s="213">
        <f>F430+F431+F432</f>
        <v>84104489.870000005</v>
      </c>
      <c r="G429" s="427"/>
      <c r="H429" s="171" t="s">
        <v>239</v>
      </c>
      <c r="I429" s="92" t="s">
        <v>147</v>
      </c>
      <c r="J429" s="231">
        <v>36</v>
      </c>
      <c r="K429" s="231">
        <v>26</v>
      </c>
      <c r="L429" s="371" t="s">
        <v>563</v>
      </c>
      <c r="M429" s="63"/>
    </row>
    <row r="430" spans="1:13" ht="48" customHeight="1" x14ac:dyDescent="0.2">
      <c r="A430" s="446"/>
      <c r="B430" s="420"/>
      <c r="C430" s="421"/>
      <c r="D430" s="106" t="s">
        <v>64</v>
      </c>
      <c r="E430" s="159">
        <v>66474890</v>
      </c>
      <c r="F430" s="213">
        <v>66451344.780000001</v>
      </c>
      <c r="G430" s="427"/>
      <c r="H430" s="171" t="s">
        <v>240</v>
      </c>
      <c r="I430" s="92" t="s">
        <v>147</v>
      </c>
      <c r="J430" s="245">
        <v>107</v>
      </c>
      <c r="K430" s="233">
        <v>117</v>
      </c>
      <c r="L430" s="371" t="s">
        <v>562</v>
      </c>
      <c r="M430" s="63"/>
    </row>
    <row r="431" spans="1:13" ht="22.5" customHeight="1" x14ac:dyDescent="0.2">
      <c r="A431" s="446"/>
      <c r="B431" s="420"/>
      <c r="C431" s="421"/>
      <c r="D431" s="114" t="s">
        <v>65</v>
      </c>
      <c r="E431" s="73">
        <v>17659400</v>
      </c>
      <c r="F431" s="213">
        <v>17653145.09</v>
      </c>
      <c r="G431" s="427"/>
      <c r="H431" s="179" t="s">
        <v>244</v>
      </c>
      <c r="I431" s="92" t="s">
        <v>147</v>
      </c>
      <c r="J431" s="233">
        <v>38</v>
      </c>
      <c r="K431" s="245">
        <v>37</v>
      </c>
      <c r="L431" s="213"/>
      <c r="M431" s="63"/>
    </row>
    <row r="432" spans="1:13" ht="21.75" customHeight="1" x14ac:dyDescent="0.2">
      <c r="A432" s="446"/>
      <c r="B432" s="420"/>
      <c r="C432" s="421"/>
      <c r="D432" s="108" t="s">
        <v>66</v>
      </c>
      <c r="E432" s="160">
        <v>0</v>
      </c>
      <c r="F432" s="392">
        <v>0</v>
      </c>
      <c r="G432" s="427"/>
      <c r="H432" s="121" t="s">
        <v>241</v>
      </c>
      <c r="I432" s="92" t="s">
        <v>147</v>
      </c>
      <c r="J432" s="245">
        <v>18</v>
      </c>
      <c r="K432" s="245">
        <v>18</v>
      </c>
      <c r="L432" s="216"/>
      <c r="M432" s="63"/>
    </row>
    <row r="433" spans="1:13" ht="21" customHeight="1" x14ac:dyDescent="0.2">
      <c r="A433" s="446"/>
      <c r="B433" s="420"/>
      <c r="C433" s="421"/>
      <c r="D433" s="106" t="s">
        <v>63</v>
      </c>
      <c r="E433" s="152">
        <v>0</v>
      </c>
      <c r="F433" s="394">
        <v>0</v>
      </c>
      <c r="G433" s="427"/>
      <c r="H433" s="171" t="s">
        <v>242</v>
      </c>
      <c r="I433" s="92" t="s">
        <v>147</v>
      </c>
      <c r="J433" s="245">
        <v>7</v>
      </c>
      <c r="K433" s="245">
        <v>7</v>
      </c>
      <c r="L433" s="229"/>
      <c r="M433" s="63"/>
    </row>
    <row r="434" spans="1:13" s="27" customFormat="1" ht="21" customHeight="1" x14ac:dyDescent="0.2">
      <c r="A434" s="137"/>
      <c r="B434" s="140"/>
      <c r="C434" s="123"/>
      <c r="D434" s="107"/>
      <c r="E434" s="155"/>
      <c r="F434" s="395"/>
      <c r="G434" s="91"/>
      <c r="H434" s="133" t="s">
        <v>392</v>
      </c>
      <c r="I434" s="92" t="s">
        <v>147</v>
      </c>
      <c r="J434" s="232" t="s">
        <v>17</v>
      </c>
      <c r="K434" s="232">
        <v>0</v>
      </c>
      <c r="L434" s="229"/>
      <c r="M434" s="63"/>
    </row>
    <row r="435" spans="1:13" ht="17.25" customHeight="1" x14ac:dyDescent="0.2">
      <c r="A435" s="137"/>
      <c r="B435" s="140"/>
      <c r="C435" s="123"/>
      <c r="D435" s="108"/>
      <c r="E435" s="153"/>
      <c r="F435" s="396"/>
      <c r="G435" s="91"/>
      <c r="H435" s="133" t="s">
        <v>243</v>
      </c>
      <c r="I435" s="95" t="s">
        <v>147</v>
      </c>
      <c r="J435" s="26">
        <v>44</v>
      </c>
      <c r="K435" s="232">
        <v>44</v>
      </c>
      <c r="L435" s="195"/>
      <c r="M435" s="63"/>
    </row>
    <row r="436" spans="1:13" s="27" customFormat="1" ht="63" customHeight="1" x14ac:dyDescent="0.2">
      <c r="A436" s="417" t="s">
        <v>33</v>
      </c>
      <c r="B436" s="419" t="s">
        <v>437</v>
      </c>
      <c r="C436" s="419" t="s">
        <v>182</v>
      </c>
      <c r="D436" s="108" t="s">
        <v>57</v>
      </c>
      <c r="E436" s="73">
        <f>E437+E441</f>
        <v>341154314.61000001</v>
      </c>
      <c r="F436" s="73">
        <f>F437+F441</f>
        <v>341154314.61000001</v>
      </c>
      <c r="G436" s="426"/>
      <c r="H436" s="209" t="s">
        <v>438</v>
      </c>
      <c r="I436" s="214" t="s">
        <v>147</v>
      </c>
      <c r="J436" s="270">
        <v>2144</v>
      </c>
      <c r="K436" s="270">
        <v>2140</v>
      </c>
      <c r="L436" s="213"/>
      <c r="M436" s="63"/>
    </row>
    <row r="437" spans="1:13" s="27" customFormat="1" ht="17.25" customHeight="1" x14ac:dyDescent="0.2">
      <c r="A437" s="446"/>
      <c r="B437" s="420"/>
      <c r="C437" s="421"/>
      <c r="D437" s="108" t="s">
        <v>62</v>
      </c>
      <c r="E437" s="73">
        <f>E438+E439+E440</f>
        <v>341154314.61000001</v>
      </c>
      <c r="F437" s="160">
        <f>F438+F439+F440</f>
        <v>341154314.61000001</v>
      </c>
      <c r="G437" s="427"/>
      <c r="H437" s="379" t="s">
        <v>439</v>
      </c>
      <c r="I437" s="214" t="s">
        <v>147</v>
      </c>
      <c r="J437" s="270">
        <v>488</v>
      </c>
      <c r="K437" s="270">
        <v>488</v>
      </c>
      <c r="L437" s="213"/>
      <c r="M437" s="63"/>
    </row>
    <row r="438" spans="1:13" s="27" customFormat="1" ht="22.5" customHeight="1" x14ac:dyDescent="0.2">
      <c r="A438" s="446"/>
      <c r="B438" s="420"/>
      <c r="C438" s="421"/>
      <c r="D438" s="106" t="s">
        <v>64</v>
      </c>
      <c r="E438" s="159">
        <v>341154314.61000001</v>
      </c>
      <c r="F438" s="363">
        <v>341154314.61000001</v>
      </c>
      <c r="G438" s="427"/>
      <c r="H438" s="379" t="s">
        <v>440</v>
      </c>
      <c r="I438" s="214" t="s">
        <v>147</v>
      </c>
      <c r="J438" s="270">
        <v>205</v>
      </c>
      <c r="K438" s="270">
        <v>201</v>
      </c>
      <c r="L438" s="215"/>
      <c r="M438" s="63"/>
    </row>
    <row r="439" spans="1:13" s="27" customFormat="1" ht="17.25" customHeight="1" x14ac:dyDescent="0.2">
      <c r="A439" s="446"/>
      <c r="B439" s="420"/>
      <c r="C439" s="421"/>
      <c r="D439" s="114" t="s">
        <v>65</v>
      </c>
      <c r="E439" s="73">
        <v>0</v>
      </c>
      <c r="F439" s="73">
        <v>0</v>
      </c>
      <c r="G439" s="427"/>
      <c r="H439" s="379" t="s">
        <v>441</v>
      </c>
      <c r="I439" s="214" t="s">
        <v>147</v>
      </c>
      <c r="J439" s="231">
        <v>580</v>
      </c>
      <c r="K439" s="231">
        <v>580</v>
      </c>
      <c r="L439" s="213"/>
      <c r="M439" s="63"/>
    </row>
    <row r="440" spans="1:13" s="27" customFormat="1" ht="82.5" customHeight="1" x14ac:dyDescent="0.2">
      <c r="A440" s="446"/>
      <c r="B440" s="420"/>
      <c r="C440" s="421"/>
      <c r="D440" s="108" t="s">
        <v>66</v>
      </c>
      <c r="E440" s="160">
        <v>0</v>
      </c>
      <c r="F440" s="159">
        <v>0</v>
      </c>
      <c r="G440" s="427"/>
      <c r="H440" s="379" t="s">
        <v>442</v>
      </c>
      <c r="I440" s="214" t="s">
        <v>147</v>
      </c>
      <c r="J440" s="410">
        <v>642</v>
      </c>
      <c r="K440" s="410">
        <v>642</v>
      </c>
      <c r="L440" s="404" t="s">
        <v>550</v>
      </c>
      <c r="M440" s="63"/>
    </row>
    <row r="441" spans="1:13" s="27" customFormat="1" ht="17.25" customHeight="1" x14ac:dyDescent="0.2">
      <c r="A441" s="447"/>
      <c r="B441" s="420"/>
      <c r="C441" s="421"/>
      <c r="D441" s="114" t="s">
        <v>63</v>
      </c>
      <c r="E441" s="152">
        <v>0</v>
      </c>
      <c r="F441" s="152">
        <v>0</v>
      </c>
      <c r="G441" s="428"/>
      <c r="H441" s="379" t="s">
        <v>443</v>
      </c>
      <c r="I441" s="214" t="s">
        <v>147</v>
      </c>
      <c r="J441" s="410">
        <v>229</v>
      </c>
      <c r="K441" s="410">
        <v>229</v>
      </c>
      <c r="L441" s="402"/>
      <c r="M441" s="63"/>
    </row>
    <row r="442" spans="1:13" s="27" customFormat="1" ht="17.25" customHeight="1" x14ac:dyDescent="0.2">
      <c r="A442" s="417" t="s">
        <v>34</v>
      </c>
      <c r="B442" s="419" t="s">
        <v>444</v>
      </c>
      <c r="C442" s="419" t="s">
        <v>182</v>
      </c>
      <c r="D442" s="108" t="s">
        <v>57</v>
      </c>
      <c r="E442" s="73">
        <f>E443+E447</f>
        <v>2800342.23</v>
      </c>
      <c r="F442" s="73">
        <f>F443+F447</f>
        <v>2800342.23</v>
      </c>
      <c r="G442" s="426"/>
      <c r="H442" s="426" t="s">
        <v>445</v>
      </c>
      <c r="I442" s="431" t="s">
        <v>147</v>
      </c>
      <c r="J442" s="431">
        <v>224</v>
      </c>
      <c r="K442" s="431">
        <v>208</v>
      </c>
      <c r="L442" s="480" t="s">
        <v>564</v>
      </c>
      <c r="M442" s="63"/>
    </row>
    <row r="443" spans="1:13" s="27" customFormat="1" ht="17.25" customHeight="1" x14ac:dyDescent="0.2">
      <c r="A443" s="446"/>
      <c r="B443" s="420"/>
      <c r="C443" s="421"/>
      <c r="D443" s="108" t="s">
        <v>62</v>
      </c>
      <c r="E443" s="73">
        <f>E444+E445+E446</f>
        <v>2800342.23</v>
      </c>
      <c r="F443" s="160">
        <f>F444+F445+F446</f>
        <v>2800342.23</v>
      </c>
      <c r="G443" s="427"/>
      <c r="H443" s="427"/>
      <c r="I443" s="432"/>
      <c r="J443" s="432"/>
      <c r="K443" s="432"/>
      <c r="L443" s="481"/>
      <c r="M443" s="63"/>
    </row>
    <row r="444" spans="1:13" s="27" customFormat="1" ht="17.25" customHeight="1" x14ac:dyDescent="0.2">
      <c r="A444" s="446"/>
      <c r="B444" s="420"/>
      <c r="C444" s="421"/>
      <c r="D444" s="106" t="s">
        <v>64</v>
      </c>
      <c r="E444" s="159">
        <v>2800342.23</v>
      </c>
      <c r="F444" s="363">
        <v>2800342.23</v>
      </c>
      <c r="G444" s="427"/>
      <c r="H444" s="427"/>
      <c r="I444" s="432"/>
      <c r="J444" s="432"/>
      <c r="K444" s="432"/>
      <c r="L444" s="481"/>
      <c r="M444" s="63"/>
    </row>
    <row r="445" spans="1:13" s="27" customFormat="1" ht="17.25" customHeight="1" x14ac:dyDescent="0.2">
      <c r="A445" s="446"/>
      <c r="B445" s="420"/>
      <c r="C445" s="421"/>
      <c r="D445" s="114" t="s">
        <v>65</v>
      </c>
      <c r="E445" s="73">
        <v>0</v>
      </c>
      <c r="F445" s="73">
        <v>0</v>
      </c>
      <c r="G445" s="427"/>
      <c r="H445" s="427"/>
      <c r="I445" s="432"/>
      <c r="J445" s="432"/>
      <c r="K445" s="432"/>
      <c r="L445" s="481"/>
      <c r="M445" s="63"/>
    </row>
    <row r="446" spans="1:13" s="27" customFormat="1" ht="18.75" customHeight="1" x14ac:dyDescent="0.2">
      <c r="A446" s="446"/>
      <c r="B446" s="420"/>
      <c r="C446" s="421"/>
      <c r="D446" s="108" t="s">
        <v>66</v>
      </c>
      <c r="E446" s="160">
        <v>0</v>
      </c>
      <c r="F446" s="159">
        <v>0</v>
      </c>
      <c r="G446" s="427"/>
      <c r="H446" s="427"/>
      <c r="I446" s="432"/>
      <c r="J446" s="432"/>
      <c r="K446" s="432"/>
      <c r="L446" s="481"/>
      <c r="M446" s="63"/>
    </row>
    <row r="447" spans="1:13" s="27" customFormat="1" ht="24" customHeight="1" x14ac:dyDescent="0.2">
      <c r="A447" s="447"/>
      <c r="B447" s="420"/>
      <c r="C447" s="421"/>
      <c r="D447" s="114" t="s">
        <v>63</v>
      </c>
      <c r="E447" s="152">
        <v>0</v>
      </c>
      <c r="F447" s="152">
        <v>0</v>
      </c>
      <c r="G447" s="428"/>
      <c r="H447" s="428"/>
      <c r="I447" s="433"/>
      <c r="J447" s="433"/>
      <c r="K447" s="433"/>
      <c r="L447" s="482"/>
      <c r="M447" s="63"/>
    </row>
    <row r="448" spans="1:13" s="4" customFormat="1" ht="13.5" customHeight="1" x14ac:dyDescent="0.2">
      <c r="A448" s="452" t="s">
        <v>159</v>
      </c>
      <c r="B448" s="459" t="s">
        <v>19</v>
      </c>
      <c r="C448" s="459"/>
      <c r="D448" s="113" t="s">
        <v>57</v>
      </c>
      <c r="E448" s="89">
        <f>E449+E453</f>
        <v>43078448.5</v>
      </c>
      <c r="F448" s="89">
        <f>F449+F453</f>
        <v>43078448.5</v>
      </c>
      <c r="G448" s="454"/>
      <c r="H448" s="109"/>
      <c r="I448" s="109"/>
      <c r="J448" s="235"/>
      <c r="K448" s="235"/>
      <c r="L448" s="437"/>
      <c r="M448" s="63"/>
    </row>
    <row r="449" spans="1:13" s="4" customFormat="1" ht="18" customHeight="1" x14ac:dyDescent="0.2">
      <c r="A449" s="453"/>
      <c r="B449" s="536"/>
      <c r="C449" s="460"/>
      <c r="D449" s="117" t="s">
        <v>62</v>
      </c>
      <c r="E449" s="89">
        <f>E450+E451+E452</f>
        <v>43078448.5</v>
      </c>
      <c r="F449" s="89">
        <f>F450+F451+F452</f>
        <v>43078448.5</v>
      </c>
      <c r="G449" s="455"/>
      <c r="H449" s="110"/>
      <c r="I449" s="110"/>
      <c r="J449" s="236"/>
      <c r="K449" s="236"/>
      <c r="L449" s="438"/>
      <c r="M449" s="63"/>
    </row>
    <row r="450" spans="1:13" s="4" customFormat="1" ht="11.25" customHeight="1" x14ac:dyDescent="0.2">
      <c r="A450" s="453"/>
      <c r="B450" s="536"/>
      <c r="C450" s="460"/>
      <c r="D450" s="117" t="s">
        <v>64</v>
      </c>
      <c r="E450" s="89">
        <f t="shared" ref="E450:F453" si="12">E456</f>
        <v>43078448.5</v>
      </c>
      <c r="F450" s="89">
        <f t="shared" si="12"/>
        <v>43078448.5</v>
      </c>
      <c r="G450" s="455"/>
      <c r="H450" s="110"/>
      <c r="I450" s="110"/>
      <c r="J450" s="236"/>
      <c r="K450" s="236"/>
      <c r="L450" s="438"/>
      <c r="M450" s="63"/>
    </row>
    <row r="451" spans="1:13" s="4" customFormat="1" ht="13.5" customHeight="1" x14ac:dyDescent="0.2">
      <c r="A451" s="453"/>
      <c r="B451" s="536"/>
      <c r="C451" s="460"/>
      <c r="D451" s="113" t="s">
        <v>65</v>
      </c>
      <c r="E451" s="89">
        <f t="shared" si="12"/>
        <v>0</v>
      </c>
      <c r="F451" s="89">
        <f t="shared" si="12"/>
        <v>0</v>
      </c>
      <c r="G451" s="455"/>
      <c r="H451" s="110"/>
      <c r="I451" s="110"/>
      <c r="J451" s="236"/>
      <c r="K451" s="236"/>
      <c r="L451" s="438"/>
      <c r="M451" s="63"/>
    </row>
    <row r="452" spans="1:13" s="4" customFormat="1" ht="22.5" customHeight="1" x14ac:dyDescent="0.2">
      <c r="A452" s="453"/>
      <c r="B452" s="536"/>
      <c r="C452" s="460"/>
      <c r="D452" s="117" t="s">
        <v>66</v>
      </c>
      <c r="E452" s="89">
        <f t="shared" si="12"/>
        <v>0</v>
      </c>
      <c r="F452" s="89">
        <f t="shared" si="12"/>
        <v>0</v>
      </c>
      <c r="G452" s="455"/>
      <c r="H452" s="110"/>
      <c r="I452" s="110"/>
      <c r="J452" s="236"/>
      <c r="K452" s="236"/>
      <c r="L452" s="438"/>
      <c r="M452" s="63"/>
    </row>
    <row r="453" spans="1:13" s="4" customFormat="1" ht="12.75" customHeight="1" x14ac:dyDescent="0.2">
      <c r="A453" s="453"/>
      <c r="B453" s="536"/>
      <c r="C453" s="529"/>
      <c r="D453" s="113" t="s">
        <v>63</v>
      </c>
      <c r="E453" s="89">
        <f t="shared" si="12"/>
        <v>0</v>
      </c>
      <c r="F453" s="89">
        <f t="shared" si="12"/>
        <v>0</v>
      </c>
      <c r="G453" s="455"/>
      <c r="H453" s="118"/>
      <c r="I453" s="118"/>
      <c r="J453" s="239"/>
      <c r="K453" s="239"/>
      <c r="L453" s="439"/>
      <c r="M453" s="63"/>
    </row>
    <row r="454" spans="1:13" ht="16.5" customHeight="1" x14ac:dyDescent="0.2">
      <c r="A454" s="417" t="s">
        <v>160</v>
      </c>
      <c r="B454" s="419" t="s">
        <v>22</v>
      </c>
      <c r="C454" s="419" t="s">
        <v>182</v>
      </c>
      <c r="D454" s="108" t="s">
        <v>57</v>
      </c>
      <c r="E454" s="73">
        <f>E455+E459</f>
        <v>43078448.5</v>
      </c>
      <c r="F454" s="73">
        <f>F455+F459</f>
        <v>43078448.5</v>
      </c>
      <c r="G454" s="426"/>
      <c r="H454" s="90" t="s">
        <v>23</v>
      </c>
      <c r="I454" s="92" t="s">
        <v>150</v>
      </c>
      <c r="J454" s="230">
        <v>36110</v>
      </c>
      <c r="K454" s="230">
        <v>38571</v>
      </c>
      <c r="L454" s="621" t="s">
        <v>543</v>
      </c>
      <c r="M454" s="63"/>
    </row>
    <row r="455" spans="1:13" ht="20.25" customHeight="1" x14ac:dyDescent="0.2">
      <c r="A455" s="446"/>
      <c r="B455" s="420"/>
      <c r="C455" s="421"/>
      <c r="D455" s="108" t="s">
        <v>62</v>
      </c>
      <c r="E455" s="73">
        <f>E456+E457+E458</f>
        <v>43078448.5</v>
      </c>
      <c r="F455" s="73">
        <f>F456+F457+F458</f>
        <v>43078448.5</v>
      </c>
      <c r="G455" s="427"/>
      <c r="H455" s="112" t="s">
        <v>212</v>
      </c>
      <c r="I455" s="92" t="s">
        <v>150</v>
      </c>
      <c r="J455" s="245">
        <v>3350</v>
      </c>
      <c r="K455" s="245">
        <v>3767</v>
      </c>
      <c r="L455" s="622"/>
      <c r="M455" s="63"/>
    </row>
    <row r="456" spans="1:13" ht="19.5" customHeight="1" x14ac:dyDescent="0.2">
      <c r="A456" s="446"/>
      <c r="B456" s="420"/>
      <c r="C456" s="421"/>
      <c r="D456" s="106" t="s">
        <v>64</v>
      </c>
      <c r="E456" s="159">
        <v>43078448.5</v>
      </c>
      <c r="F456" s="363">
        <v>43078448.5</v>
      </c>
      <c r="G456" s="427"/>
      <c r="H456" s="121" t="s">
        <v>213</v>
      </c>
      <c r="I456" s="92" t="s">
        <v>150</v>
      </c>
      <c r="J456" s="234">
        <v>32760</v>
      </c>
      <c r="K456" s="234">
        <v>34804</v>
      </c>
      <c r="L456" s="622"/>
      <c r="M456" s="63"/>
    </row>
    <row r="457" spans="1:13" ht="23.25" customHeight="1" x14ac:dyDescent="0.2">
      <c r="A457" s="446"/>
      <c r="B457" s="420"/>
      <c r="C457" s="421"/>
      <c r="D457" s="114" t="s">
        <v>65</v>
      </c>
      <c r="E457" s="73">
        <v>0</v>
      </c>
      <c r="F457" s="73">
        <v>0</v>
      </c>
      <c r="G457" s="427"/>
      <c r="H457" s="120" t="s">
        <v>214</v>
      </c>
      <c r="I457" s="95" t="s">
        <v>150</v>
      </c>
      <c r="J457" s="11">
        <v>13650</v>
      </c>
      <c r="K457" s="11">
        <v>16072</v>
      </c>
      <c r="L457" s="623"/>
      <c r="M457" s="63"/>
    </row>
    <row r="458" spans="1:13" ht="32.25" customHeight="1" x14ac:dyDescent="0.2">
      <c r="A458" s="446"/>
      <c r="B458" s="420"/>
      <c r="C458" s="421"/>
      <c r="D458" s="108" t="s">
        <v>66</v>
      </c>
      <c r="E458" s="160">
        <v>0</v>
      </c>
      <c r="F458" s="159">
        <v>0</v>
      </c>
      <c r="G458" s="427"/>
      <c r="H458" s="171" t="s">
        <v>151</v>
      </c>
      <c r="I458" s="100" t="s">
        <v>67</v>
      </c>
      <c r="J458" s="259">
        <v>100</v>
      </c>
      <c r="K458" s="11">
        <v>100</v>
      </c>
      <c r="L458" s="216"/>
      <c r="M458" s="63"/>
    </row>
    <row r="459" spans="1:13" ht="19.5" x14ac:dyDescent="0.2">
      <c r="A459" s="447"/>
      <c r="B459" s="448"/>
      <c r="C459" s="422"/>
      <c r="D459" s="114" t="s">
        <v>63</v>
      </c>
      <c r="E459" s="175">
        <v>0</v>
      </c>
      <c r="F459" s="175">
        <v>0</v>
      </c>
      <c r="G459" s="428"/>
      <c r="H459" s="120" t="s">
        <v>152</v>
      </c>
      <c r="I459" s="93" t="s">
        <v>67</v>
      </c>
      <c r="J459" s="11">
        <v>54</v>
      </c>
      <c r="K459" s="11">
        <v>54</v>
      </c>
      <c r="L459" s="197"/>
      <c r="M459" s="63"/>
    </row>
    <row r="460" spans="1:13" s="4" customFormat="1" ht="13.5" customHeight="1" x14ac:dyDescent="0.2">
      <c r="A460" s="452" t="s">
        <v>18</v>
      </c>
      <c r="B460" s="459" t="s">
        <v>353</v>
      </c>
      <c r="C460" s="459"/>
      <c r="D460" s="113" t="s">
        <v>57</v>
      </c>
      <c r="E460" s="89">
        <f>E461+E465</f>
        <v>21761720.43</v>
      </c>
      <c r="F460" s="89">
        <f>F461+F465</f>
        <v>21761720.43</v>
      </c>
      <c r="G460" s="454"/>
      <c r="H460" s="109"/>
      <c r="I460" s="109"/>
      <c r="J460" s="235"/>
      <c r="K460" s="235"/>
      <c r="L460" s="437"/>
      <c r="M460" s="63"/>
    </row>
    <row r="461" spans="1:13" s="4" customFormat="1" ht="18" customHeight="1" x14ac:dyDescent="0.2">
      <c r="A461" s="453"/>
      <c r="B461" s="536"/>
      <c r="C461" s="460"/>
      <c r="D461" s="117" t="s">
        <v>62</v>
      </c>
      <c r="E461" s="89">
        <f>E462+E463+E464</f>
        <v>21761720.43</v>
      </c>
      <c r="F461" s="89">
        <f>F462+F463+F464</f>
        <v>21761720.43</v>
      </c>
      <c r="G461" s="455"/>
      <c r="H461" s="110"/>
      <c r="I461" s="110"/>
      <c r="J461" s="236"/>
      <c r="K461" s="236"/>
      <c r="L461" s="438"/>
      <c r="M461" s="63"/>
    </row>
    <row r="462" spans="1:13" s="4" customFormat="1" ht="11.25" customHeight="1" x14ac:dyDescent="0.2">
      <c r="A462" s="453"/>
      <c r="B462" s="536"/>
      <c r="C462" s="460"/>
      <c r="D462" s="117" t="s">
        <v>64</v>
      </c>
      <c r="E462" s="89">
        <f>E468+E474+E480</f>
        <v>1523320.43</v>
      </c>
      <c r="F462" s="89">
        <f>F468+F474+F480</f>
        <v>1523320.43</v>
      </c>
      <c r="G462" s="455"/>
      <c r="H462" s="110"/>
      <c r="I462" s="110"/>
      <c r="J462" s="236"/>
      <c r="K462" s="236"/>
      <c r="L462" s="438"/>
      <c r="M462" s="63"/>
    </row>
    <row r="463" spans="1:13" s="4" customFormat="1" ht="13.5" customHeight="1" x14ac:dyDescent="0.2">
      <c r="A463" s="453"/>
      <c r="B463" s="536"/>
      <c r="C463" s="460"/>
      <c r="D463" s="113" t="s">
        <v>65</v>
      </c>
      <c r="E463" s="89">
        <f>E469+E475+E481</f>
        <v>20238400</v>
      </c>
      <c r="F463" s="89">
        <f>F469+F475+F481</f>
        <v>20238400</v>
      </c>
      <c r="G463" s="455"/>
      <c r="H463" s="110"/>
      <c r="I463" s="110"/>
      <c r="J463" s="236"/>
      <c r="K463" s="236"/>
      <c r="L463" s="438"/>
      <c r="M463" s="63"/>
    </row>
    <row r="464" spans="1:13" s="4" customFormat="1" ht="22.5" customHeight="1" x14ac:dyDescent="0.2">
      <c r="A464" s="453"/>
      <c r="B464" s="536"/>
      <c r="C464" s="460"/>
      <c r="D464" s="117" t="s">
        <v>66</v>
      </c>
      <c r="E464" s="89">
        <f>E470+E476+E488</f>
        <v>0</v>
      </c>
      <c r="F464" s="89">
        <f>F470+F476+F488</f>
        <v>0</v>
      </c>
      <c r="G464" s="455"/>
      <c r="H464" s="110"/>
      <c r="I464" s="110"/>
      <c r="J464" s="236"/>
      <c r="K464" s="236"/>
      <c r="L464" s="438"/>
      <c r="M464" s="63"/>
    </row>
    <row r="465" spans="1:13" s="4" customFormat="1" ht="12.75" customHeight="1" x14ac:dyDescent="0.2">
      <c r="A465" s="453"/>
      <c r="B465" s="536"/>
      <c r="C465" s="529"/>
      <c r="D465" s="113" t="s">
        <v>63</v>
      </c>
      <c r="E465" s="89">
        <f>E471+E477+E489</f>
        <v>0</v>
      </c>
      <c r="F465" s="89">
        <f>F471+F477+F489</f>
        <v>0</v>
      </c>
      <c r="G465" s="455"/>
      <c r="H465" s="118"/>
      <c r="I465" s="118"/>
      <c r="J465" s="239"/>
      <c r="K465" s="239"/>
      <c r="L465" s="439"/>
      <c r="M465" s="63"/>
    </row>
    <row r="466" spans="1:13" x14ac:dyDescent="0.2">
      <c r="A466" s="417" t="s">
        <v>20</v>
      </c>
      <c r="B466" s="419" t="s">
        <v>352</v>
      </c>
      <c r="C466" s="419" t="s">
        <v>182</v>
      </c>
      <c r="D466" s="114" t="s">
        <v>57</v>
      </c>
      <c r="E466" s="73">
        <f>E467+E471</f>
        <v>14933548.390000001</v>
      </c>
      <c r="F466" s="73">
        <f>F467+F471</f>
        <v>14933548.390000001</v>
      </c>
      <c r="G466" s="426"/>
      <c r="H466" s="426" t="s">
        <v>221</v>
      </c>
      <c r="I466" s="431" t="s">
        <v>67</v>
      </c>
      <c r="J466" s="431">
        <v>24</v>
      </c>
      <c r="K466" s="431">
        <v>30.3</v>
      </c>
      <c r="L466" s="621" t="s">
        <v>551</v>
      </c>
      <c r="M466" s="63"/>
    </row>
    <row r="467" spans="1:13" ht="25.5" customHeight="1" x14ac:dyDescent="0.2">
      <c r="A467" s="446"/>
      <c r="B467" s="420"/>
      <c r="C467" s="421"/>
      <c r="D467" s="108" t="s">
        <v>62</v>
      </c>
      <c r="E467" s="73">
        <f>E468+E469+E470</f>
        <v>14933548.390000001</v>
      </c>
      <c r="F467" s="73">
        <f>F468+F469+F470</f>
        <v>14933548.390000001</v>
      </c>
      <c r="G467" s="427"/>
      <c r="H467" s="427"/>
      <c r="I467" s="432"/>
      <c r="J467" s="432"/>
      <c r="K467" s="432"/>
      <c r="L467" s="622"/>
      <c r="M467" s="63"/>
    </row>
    <row r="468" spans="1:13" ht="287.25" customHeight="1" x14ac:dyDescent="0.2">
      <c r="A468" s="446"/>
      <c r="B468" s="420"/>
      <c r="C468" s="421"/>
      <c r="D468" s="106" t="s">
        <v>64</v>
      </c>
      <c r="E468" s="159">
        <v>1045348.39</v>
      </c>
      <c r="F468" s="363">
        <v>1045348.39</v>
      </c>
      <c r="G468" s="427"/>
      <c r="H468" s="428"/>
      <c r="I468" s="433"/>
      <c r="J468" s="433"/>
      <c r="K468" s="433"/>
      <c r="L468" s="623"/>
      <c r="M468" s="63"/>
    </row>
    <row r="469" spans="1:13" ht="13.5" customHeight="1" x14ac:dyDescent="0.2">
      <c r="A469" s="446"/>
      <c r="B469" s="420"/>
      <c r="C469" s="421"/>
      <c r="D469" s="114" t="s">
        <v>65</v>
      </c>
      <c r="E469" s="73">
        <v>13888200</v>
      </c>
      <c r="F469" s="213">
        <v>13888200</v>
      </c>
      <c r="G469" s="427"/>
      <c r="H469" s="426" t="s">
        <v>393</v>
      </c>
      <c r="I469" s="431" t="s">
        <v>67</v>
      </c>
      <c r="J469" s="431">
        <v>95</v>
      </c>
      <c r="K469" s="431">
        <v>94.4</v>
      </c>
      <c r="L469" s="411"/>
      <c r="M469" s="63"/>
    </row>
    <row r="470" spans="1:13" ht="54.75" customHeight="1" x14ac:dyDescent="0.2">
      <c r="A470" s="446"/>
      <c r="B470" s="420"/>
      <c r="C470" s="421"/>
      <c r="D470" s="108" t="s">
        <v>66</v>
      </c>
      <c r="E470" s="160">
        <v>0</v>
      </c>
      <c r="F470" s="392">
        <v>0</v>
      </c>
      <c r="G470" s="427"/>
      <c r="H470" s="427"/>
      <c r="I470" s="432"/>
      <c r="J470" s="432"/>
      <c r="K470" s="432"/>
      <c r="L470" s="412"/>
      <c r="M470" s="63"/>
    </row>
    <row r="471" spans="1:13" ht="24" customHeight="1" x14ac:dyDescent="0.2">
      <c r="A471" s="447"/>
      <c r="B471" s="420"/>
      <c r="C471" s="421"/>
      <c r="D471" s="114" t="s">
        <v>63</v>
      </c>
      <c r="E471" s="152">
        <v>0</v>
      </c>
      <c r="F471" s="394">
        <v>0</v>
      </c>
      <c r="G471" s="428"/>
      <c r="H471" s="428"/>
      <c r="I471" s="433"/>
      <c r="J471" s="433"/>
      <c r="K471" s="433"/>
      <c r="L471" s="413"/>
      <c r="M471" s="63"/>
    </row>
    <row r="472" spans="1:13" ht="15" customHeight="1" x14ac:dyDescent="0.2">
      <c r="A472" s="417" t="s">
        <v>21</v>
      </c>
      <c r="B472" s="419" t="s">
        <v>354</v>
      </c>
      <c r="C472" s="419" t="s">
        <v>182</v>
      </c>
      <c r="D472" s="114" t="s">
        <v>57</v>
      </c>
      <c r="E472" s="73">
        <f>E473+E477</f>
        <v>2770967.74</v>
      </c>
      <c r="F472" s="213">
        <f>F473+F477</f>
        <v>2770967.74</v>
      </c>
      <c r="G472" s="426"/>
      <c r="H472" s="426" t="s">
        <v>222</v>
      </c>
      <c r="I472" s="431" t="s">
        <v>67</v>
      </c>
      <c r="J472" s="431">
        <v>93</v>
      </c>
      <c r="K472" s="431">
        <v>95</v>
      </c>
      <c r="L472" s="411"/>
      <c r="M472" s="63"/>
    </row>
    <row r="473" spans="1:13" ht="25.5" customHeight="1" x14ac:dyDescent="0.2">
      <c r="A473" s="446"/>
      <c r="B473" s="420"/>
      <c r="C473" s="421"/>
      <c r="D473" s="108" t="s">
        <v>62</v>
      </c>
      <c r="E473" s="73">
        <f>E474+E475+E476</f>
        <v>2770967.74</v>
      </c>
      <c r="F473" s="213">
        <f>F474+F475+F476</f>
        <v>2770967.74</v>
      </c>
      <c r="G473" s="427"/>
      <c r="H473" s="427"/>
      <c r="I473" s="432"/>
      <c r="J473" s="432"/>
      <c r="K473" s="432"/>
      <c r="L473" s="412"/>
      <c r="M473" s="63"/>
    </row>
    <row r="474" spans="1:13" ht="14.25" customHeight="1" x14ac:dyDescent="0.2">
      <c r="A474" s="446"/>
      <c r="B474" s="420"/>
      <c r="C474" s="421"/>
      <c r="D474" s="106" t="s">
        <v>64</v>
      </c>
      <c r="E474" s="159">
        <v>193967.74</v>
      </c>
      <c r="F474" s="392">
        <v>193967.74</v>
      </c>
      <c r="G474" s="427"/>
      <c r="H474" s="427"/>
      <c r="I474" s="432"/>
      <c r="J474" s="432"/>
      <c r="K474" s="432"/>
      <c r="L474" s="412"/>
      <c r="M474" s="63"/>
    </row>
    <row r="475" spans="1:13" ht="13.5" customHeight="1" x14ac:dyDescent="0.2">
      <c r="A475" s="446"/>
      <c r="B475" s="420"/>
      <c r="C475" s="421"/>
      <c r="D475" s="114" t="s">
        <v>65</v>
      </c>
      <c r="E475" s="73">
        <v>2577000</v>
      </c>
      <c r="F475" s="213">
        <v>2577000</v>
      </c>
      <c r="G475" s="427"/>
      <c r="H475" s="432"/>
      <c r="I475" s="432"/>
      <c r="J475" s="432"/>
      <c r="K475" s="432"/>
      <c r="L475" s="412"/>
      <c r="M475" s="63"/>
    </row>
    <row r="476" spans="1:13" ht="21.75" customHeight="1" x14ac:dyDescent="0.2">
      <c r="A476" s="446"/>
      <c r="B476" s="420"/>
      <c r="C476" s="421"/>
      <c r="D476" s="108" t="s">
        <v>66</v>
      </c>
      <c r="E476" s="160">
        <v>0</v>
      </c>
      <c r="F476" s="392">
        <v>0</v>
      </c>
      <c r="G476" s="427"/>
      <c r="H476" s="432"/>
      <c r="I476" s="432"/>
      <c r="J476" s="432"/>
      <c r="K476" s="432"/>
      <c r="L476" s="412"/>
      <c r="M476" s="63"/>
    </row>
    <row r="477" spans="1:13" ht="22.5" customHeight="1" x14ac:dyDescent="0.2">
      <c r="A477" s="447"/>
      <c r="B477" s="420"/>
      <c r="C477" s="421"/>
      <c r="D477" s="114" t="s">
        <v>63</v>
      </c>
      <c r="E477" s="152">
        <v>0</v>
      </c>
      <c r="F477" s="394">
        <v>0</v>
      </c>
      <c r="G477" s="428"/>
      <c r="H477" s="433"/>
      <c r="I477" s="433"/>
      <c r="J477" s="433"/>
      <c r="K477" s="433"/>
      <c r="L477" s="413"/>
      <c r="M477" s="63"/>
    </row>
    <row r="478" spans="1:13" s="14" customFormat="1" x14ac:dyDescent="0.2">
      <c r="A478" s="417" t="s">
        <v>24</v>
      </c>
      <c r="B478" s="419" t="s">
        <v>355</v>
      </c>
      <c r="C478" s="419" t="s">
        <v>182</v>
      </c>
      <c r="D478" s="114" t="s">
        <v>57</v>
      </c>
      <c r="E478" s="73">
        <f>E479+E483</f>
        <v>4057204.3</v>
      </c>
      <c r="F478" s="213">
        <f>F479+F483</f>
        <v>4057204.3</v>
      </c>
      <c r="G478" s="426"/>
      <c r="H478" s="426" t="s">
        <v>316</v>
      </c>
      <c r="I478" s="431" t="s">
        <v>67</v>
      </c>
      <c r="J478" s="431">
        <v>72.5</v>
      </c>
      <c r="K478" s="431">
        <v>72.5</v>
      </c>
      <c r="L478" s="411"/>
      <c r="M478" s="63"/>
    </row>
    <row r="479" spans="1:13" s="14" customFormat="1" ht="19.5" x14ac:dyDescent="0.2">
      <c r="A479" s="446"/>
      <c r="B479" s="420"/>
      <c r="C479" s="421"/>
      <c r="D479" s="108" t="s">
        <v>62</v>
      </c>
      <c r="E479" s="73">
        <f>E480+E481+E482</f>
        <v>4057204.3</v>
      </c>
      <c r="F479" s="213">
        <f>F480+F481+F482</f>
        <v>4057204.3</v>
      </c>
      <c r="G479" s="427"/>
      <c r="H479" s="427"/>
      <c r="I479" s="432"/>
      <c r="J479" s="432"/>
      <c r="K479" s="432"/>
      <c r="L479" s="412"/>
      <c r="M479" s="63"/>
    </row>
    <row r="480" spans="1:13" s="14" customFormat="1" x14ac:dyDescent="0.2">
      <c r="A480" s="446"/>
      <c r="B480" s="420"/>
      <c r="C480" s="421"/>
      <c r="D480" s="106" t="s">
        <v>64</v>
      </c>
      <c r="E480" s="159">
        <v>284004.3</v>
      </c>
      <c r="F480" s="392">
        <v>284004.3</v>
      </c>
      <c r="G480" s="427"/>
      <c r="H480" s="427"/>
      <c r="I480" s="432"/>
      <c r="J480" s="432"/>
      <c r="K480" s="432"/>
      <c r="L480" s="412"/>
      <c r="M480" s="63"/>
    </row>
    <row r="481" spans="1:13" s="14" customFormat="1" x14ac:dyDescent="0.2">
      <c r="A481" s="446"/>
      <c r="B481" s="420"/>
      <c r="C481" s="421"/>
      <c r="D481" s="114" t="s">
        <v>65</v>
      </c>
      <c r="E481" s="73">
        <v>3773200</v>
      </c>
      <c r="F481" s="213">
        <v>3773200</v>
      </c>
      <c r="G481" s="427"/>
      <c r="H481" s="427"/>
      <c r="I481" s="432"/>
      <c r="J481" s="432"/>
      <c r="K481" s="432"/>
      <c r="L481" s="412"/>
      <c r="M481" s="63"/>
    </row>
    <row r="482" spans="1:13" s="14" customFormat="1" ht="19.5" x14ac:dyDescent="0.2">
      <c r="A482" s="446"/>
      <c r="B482" s="420"/>
      <c r="C482" s="421"/>
      <c r="D482" s="108" t="s">
        <v>66</v>
      </c>
      <c r="E482" s="160">
        <v>0</v>
      </c>
      <c r="F482" s="159">
        <v>0</v>
      </c>
      <c r="G482" s="427"/>
      <c r="H482" s="427"/>
      <c r="I482" s="432"/>
      <c r="J482" s="432"/>
      <c r="K482" s="432"/>
      <c r="L482" s="412"/>
      <c r="M482" s="63"/>
    </row>
    <row r="483" spans="1:13" s="14" customFormat="1" ht="136.5" customHeight="1" x14ac:dyDescent="0.2">
      <c r="A483" s="447"/>
      <c r="B483" s="420"/>
      <c r="C483" s="421"/>
      <c r="D483" s="114" t="s">
        <v>63</v>
      </c>
      <c r="E483" s="152">
        <v>0</v>
      </c>
      <c r="F483" s="152">
        <v>0</v>
      </c>
      <c r="G483" s="428"/>
      <c r="H483" s="428"/>
      <c r="I483" s="433"/>
      <c r="J483" s="433"/>
      <c r="K483" s="433"/>
      <c r="L483" s="413"/>
      <c r="M483" s="63"/>
    </row>
    <row r="484" spans="1:13" s="4" customFormat="1" ht="13.5" customHeight="1" x14ac:dyDescent="0.2">
      <c r="A484" s="452" t="s">
        <v>9</v>
      </c>
      <c r="B484" s="459" t="s">
        <v>245</v>
      </c>
      <c r="C484" s="459"/>
      <c r="D484" s="113" t="s">
        <v>57</v>
      </c>
      <c r="E484" s="89">
        <f>E485+E489</f>
        <v>159398362.75999999</v>
      </c>
      <c r="F484" s="89">
        <f>F485+F489</f>
        <v>159398362.75999999</v>
      </c>
      <c r="G484" s="454"/>
      <c r="H484" s="109"/>
      <c r="I484" s="109"/>
      <c r="J484" s="235"/>
      <c r="K484" s="235"/>
      <c r="L484" s="437"/>
      <c r="M484" s="63"/>
    </row>
    <row r="485" spans="1:13" s="4" customFormat="1" ht="18" customHeight="1" x14ac:dyDescent="0.2">
      <c r="A485" s="453"/>
      <c r="B485" s="536"/>
      <c r="C485" s="460"/>
      <c r="D485" s="117" t="s">
        <v>62</v>
      </c>
      <c r="E485" s="89">
        <f>E486+E487+E488</f>
        <v>159398362.75999999</v>
      </c>
      <c r="F485" s="89">
        <f>F486+F487+F488</f>
        <v>159398362.75999999</v>
      </c>
      <c r="G485" s="455"/>
      <c r="H485" s="110"/>
      <c r="I485" s="110"/>
      <c r="J485" s="236"/>
      <c r="K485" s="236"/>
      <c r="L485" s="438"/>
      <c r="M485" s="63"/>
    </row>
    <row r="486" spans="1:13" s="4" customFormat="1" ht="11.25" customHeight="1" x14ac:dyDescent="0.2">
      <c r="A486" s="453"/>
      <c r="B486" s="536"/>
      <c r="C486" s="460"/>
      <c r="D486" s="117" t="s">
        <v>64</v>
      </c>
      <c r="E486" s="89">
        <f t="shared" ref="E486:F489" si="13">E492+E498</f>
        <v>159398362.75999999</v>
      </c>
      <c r="F486" s="89">
        <f t="shared" si="13"/>
        <v>159398362.75999999</v>
      </c>
      <c r="G486" s="455"/>
      <c r="H486" s="110"/>
      <c r="I486" s="110"/>
      <c r="J486" s="236"/>
      <c r="K486" s="236"/>
      <c r="L486" s="438"/>
      <c r="M486" s="63"/>
    </row>
    <row r="487" spans="1:13" s="4" customFormat="1" ht="13.5" customHeight="1" x14ac:dyDescent="0.2">
      <c r="A487" s="453"/>
      <c r="B487" s="536"/>
      <c r="C487" s="460"/>
      <c r="D487" s="113" t="s">
        <v>65</v>
      </c>
      <c r="E487" s="89">
        <f t="shared" si="13"/>
        <v>0</v>
      </c>
      <c r="F487" s="89">
        <f t="shared" si="13"/>
        <v>0</v>
      </c>
      <c r="G487" s="455"/>
      <c r="H487" s="110"/>
      <c r="I487" s="110"/>
      <c r="J487" s="236"/>
      <c r="K487" s="236"/>
      <c r="L487" s="438"/>
      <c r="M487" s="63"/>
    </row>
    <row r="488" spans="1:13" s="4" customFormat="1" ht="22.5" customHeight="1" x14ac:dyDescent="0.2">
      <c r="A488" s="453"/>
      <c r="B488" s="536"/>
      <c r="C488" s="460"/>
      <c r="D488" s="117" t="s">
        <v>66</v>
      </c>
      <c r="E488" s="89">
        <f t="shared" si="13"/>
        <v>0</v>
      </c>
      <c r="F488" s="89">
        <f t="shared" si="13"/>
        <v>0</v>
      </c>
      <c r="G488" s="455"/>
      <c r="H488" s="110"/>
      <c r="I488" s="110"/>
      <c r="J488" s="236"/>
      <c r="K488" s="236"/>
      <c r="L488" s="438"/>
      <c r="M488" s="63"/>
    </row>
    <row r="489" spans="1:13" s="4" customFormat="1" ht="51.75" customHeight="1" x14ac:dyDescent="0.2">
      <c r="A489" s="453"/>
      <c r="B489" s="536"/>
      <c r="C489" s="529"/>
      <c r="D489" s="113" t="s">
        <v>63</v>
      </c>
      <c r="E489" s="37">
        <f t="shared" si="13"/>
        <v>0</v>
      </c>
      <c r="F489" s="37">
        <f t="shared" si="13"/>
        <v>0</v>
      </c>
      <c r="G489" s="455"/>
      <c r="H489" s="118"/>
      <c r="I489" s="118"/>
      <c r="J489" s="239"/>
      <c r="K489" s="239"/>
      <c r="L489" s="439"/>
      <c r="M489" s="63"/>
    </row>
    <row r="490" spans="1:13" ht="22.5" customHeight="1" x14ac:dyDescent="0.2">
      <c r="A490" s="417" t="s">
        <v>10</v>
      </c>
      <c r="B490" s="419" t="s">
        <v>246</v>
      </c>
      <c r="C490" s="419" t="s">
        <v>182</v>
      </c>
      <c r="D490" s="108" t="s">
        <v>57</v>
      </c>
      <c r="E490" s="73">
        <f>E491+E495</f>
        <v>150755362.75999999</v>
      </c>
      <c r="F490" s="73">
        <f>F491+F495</f>
        <v>150755362.75999999</v>
      </c>
      <c r="G490" s="426"/>
      <c r="H490" s="426" t="s">
        <v>247</v>
      </c>
      <c r="I490" s="431" t="s">
        <v>67</v>
      </c>
      <c r="J490" s="431">
        <v>100</v>
      </c>
      <c r="K490" s="431">
        <v>100</v>
      </c>
      <c r="L490" s="386"/>
      <c r="M490" s="63"/>
    </row>
    <row r="491" spans="1:13" ht="19.5" x14ac:dyDescent="0.2">
      <c r="A491" s="446"/>
      <c r="B491" s="420"/>
      <c r="C491" s="421"/>
      <c r="D491" s="108" t="s">
        <v>62</v>
      </c>
      <c r="E491" s="73">
        <f>E492+E493+E494</f>
        <v>150755362.75999999</v>
      </c>
      <c r="F491" s="160">
        <f>F492+F493+F494</f>
        <v>150755362.75999999</v>
      </c>
      <c r="G491" s="427"/>
      <c r="H491" s="427"/>
      <c r="I491" s="432"/>
      <c r="J491" s="432"/>
      <c r="K491" s="432"/>
      <c r="L491" s="387"/>
      <c r="M491" s="63"/>
    </row>
    <row r="492" spans="1:13" ht="18" customHeight="1" x14ac:dyDescent="0.2">
      <c r="A492" s="446"/>
      <c r="B492" s="420"/>
      <c r="C492" s="421"/>
      <c r="D492" s="106" t="s">
        <v>64</v>
      </c>
      <c r="E492" s="159">
        <v>150755362.75999999</v>
      </c>
      <c r="F492" s="363">
        <v>150755362.75999999</v>
      </c>
      <c r="G492" s="427"/>
      <c r="H492" s="428"/>
      <c r="I492" s="432"/>
      <c r="J492" s="432"/>
      <c r="K492" s="433"/>
      <c r="L492" s="388"/>
      <c r="M492" s="63"/>
    </row>
    <row r="493" spans="1:13" ht="18.75" customHeight="1" x14ac:dyDescent="0.2">
      <c r="A493" s="446"/>
      <c r="B493" s="420"/>
      <c r="C493" s="421"/>
      <c r="D493" s="114" t="s">
        <v>65</v>
      </c>
      <c r="E493" s="73">
        <v>0</v>
      </c>
      <c r="F493" s="73">
        <v>0</v>
      </c>
      <c r="G493" s="427"/>
      <c r="H493" s="540" t="s">
        <v>423</v>
      </c>
      <c r="I493" s="475" t="s">
        <v>150</v>
      </c>
      <c r="J493" s="475">
        <v>5000</v>
      </c>
      <c r="K493" s="475">
        <v>5569.134</v>
      </c>
      <c r="L493" s="622" t="s">
        <v>539</v>
      </c>
      <c r="M493" s="63"/>
    </row>
    <row r="494" spans="1:13" ht="28.5" customHeight="1" x14ac:dyDescent="0.2">
      <c r="A494" s="446"/>
      <c r="B494" s="420"/>
      <c r="C494" s="421"/>
      <c r="D494" s="108" t="s">
        <v>66</v>
      </c>
      <c r="E494" s="160">
        <v>0</v>
      </c>
      <c r="F494" s="159">
        <v>0</v>
      </c>
      <c r="G494" s="427"/>
      <c r="H494" s="540"/>
      <c r="I494" s="476"/>
      <c r="J494" s="476"/>
      <c r="K494" s="476"/>
      <c r="L494" s="622"/>
      <c r="M494" s="63"/>
    </row>
    <row r="495" spans="1:13" ht="31.5" customHeight="1" x14ac:dyDescent="0.2">
      <c r="A495" s="447"/>
      <c r="B495" s="420"/>
      <c r="C495" s="421"/>
      <c r="D495" s="114" t="s">
        <v>63</v>
      </c>
      <c r="E495" s="152">
        <v>0</v>
      </c>
      <c r="F495" s="152">
        <v>0</v>
      </c>
      <c r="G495" s="428"/>
      <c r="H495" s="548"/>
      <c r="I495" s="477"/>
      <c r="J495" s="477"/>
      <c r="K495" s="477"/>
      <c r="L495" s="623"/>
      <c r="M495" s="63"/>
    </row>
    <row r="496" spans="1:13" ht="20.25" customHeight="1" x14ac:dyDescent="0.2">
      <c r="A496" s="417" t="s">
        <v>11</v>
      </c>
      <c r="B496" s="419" t="s">
        <v>249</v>
      </c>
      <c r="C496" s="419" t="s">
        <v>182</v>
      </c>
      <c r="D496" s="114" t="s">
        <v>57</v>
      </c>
      <c r="E496" s="73">
        <f>E497+E501</f>
        <v>8643000</v>
      </c>
      <c r="F496" s="73">
        <f>F497+F501</f>
        <v>8643000</v>
      </c>
      <c r="G496" s="426"/>
      <c r="H496" s="426" t="s">
        <v>248</v>
      </c>
      <c r="I496" s="431" t="s">
        <v>99</v>
      </c>
      <c r="J496" s="431">
        <v>9.8000000000000007</v>
      </c>
      <c r="K496" s="431">
        <v>9.5</v>
      </c>
      <c r="L496" s="411"/>
      <c r="M496" s="63"/>
    </row>
    <row r="497" spans="1:13" ht="19.5" customHeight="1" x14ac:dyDescent="0.2">
      <c r="A497" s="446"/>
      <c r="B497" s="420"/>
      <c r="C497" s="421"/>
      <c r="D497" s="108" t="s">
        <v>62</v>
      </c>
      <c r="E497" s="73">
        <f>E498+E499+E500</f>
        <v>8643000</v>
      </c>
      <c r="F497" s="73">
        <f>F498+F499+F500</f>
        <v>8643000</v>
      </c>
      <c r="G497" s="427"/>
      <c r="H497" s="496"/>
      <c r="I497" s="461"/>
      <c r="J497" s="461"/>
      <c r="K497" s="461"/>
      <c r="L497" s="412"/>
      <c r="M497" s="63"/>
    </row>
    <row r="498" spans="1:13" ht="14.25" customHeight="1" x14ac:dyDescent="0.2">
      <c r="A498" s="446"/>
      <c r="B498" s="420"/>
      <c r="C498" s="421"/>
      <c r="D498" s="106" t="s">
        <v>64</v>
      </c>
      <c r="E498" s="159">
        <v>8643000</v>
      </c>
      <c r="F498" s="363">
        <v>8643000</v>
      </c>
      <c r="G498" s="427"/>
      <c r="H498" s="496"/>
      <c r="I498" s="461"/>
      <c r="J498" s="461"/>
      <c r="K498" s="461"/>
      <c r="L498" s="412"/>
      <c r="M498" s="63"/>
    </row>
    <row r="499" spans="1:13" ht="13.5" customHeight="1" x14ac:dyDescent="0.2">
      <c r="A499" s="446"/>
      <c r="B499" s="420"/>
      <c r="C499" s="421"/>
      <c r="D499" s="114" t="s">
        <v>65</v>
      </c>
      <c r="E499" s="73">
        <v>0</v>
      </c>
      <c r="F499" s="73">
        <v>0</v>
      </c>
      <c r="G499" s="427"/>
      <c r="H499" s="496"/>
      <c r="I499" s="461"/>
      <c r="J499" s="461"/>
      <c r="K499" s="461"/>
      <c r="L499" s="412"/>
      <c r="M499" s="63"/>
    </row>
    <row r="500" spans="1:13" ht="21.75" customHeight="1" x14ac:dyDescent="0.2">
      <c r="A500" s="446"/>
      <c r="B500" s="420"/>
      <c r="C500" s="421"/>
      <c r="D500" s="108" t="s">
        <v>66</v>
      </c>
      <c r="E500" s="160">
        <v>0</v>
      </c>
      <c r="F500" s="159">
        <v>0</v>
      </c>
      <c r="G500" s="427"/>
      <c r="H500" s="496"/>
      <c r="I500" s="461"/>
      <c r="J500" s="461"/>
      <c r="K500" s="461"/>
      <c r="L500" s="412"/>
      <c r="M500" s="63"/>
    </row>
    <row r="501" spans="1:13" ht="19.5" x14ac:dyDescent="0.2">
      <c r="A501" s="447"/>
      <c r="B501" s="420"/>
      <c r="C501" s="422"/>
      <c r="D501" s="114" t="s">
        <v>63</v>
      </c>
      <c r="E501" s="152">
        <v>0</v>
      </c>
      <c r="F501" s="152">
        <v>0</v>
      </c>
      <c r="G501" s="428"/>
      <c r="H501" s="511"/>
      <c r="I501" s="462"/>
      <c r="J501" s="462"/>
      <c r="K501" s="462"/>
      <c r="L501" s="413"/>
      <c r="M501" s="63"/>
    </row>
    <row r="502" spans="1:13" s="14" customFormat="1" x14ac:dyDescent="0.2">
      <c r="A502" s="521" t="s">
        <v>174</v>
      </c>
      <c r="B502" s="517" t="s">
        <v>370</v>
      </c>
      <c r="C502" s="517" t="s">
        <v>182</v>
      </c>
      <c r="D502" s="113" t="s">
        <v>57</v>
      </c>
      <c r="E502" s="41">
        <f>E503+E507</f>
        <v>0</v>
      </c>
      <c r="F502" s="41">
        <f>F503+F507</f>
        <v>0</v>
      </c>
      <c r="G502" s="524"/>
      <c r="H502" s="524"/>
      <c r="I502" s="497"/>
      <c r="J502" s="497"/>
      <c r="K502" s="497"/>
      <c r="L502" s="414"/>
      <c r="M502" s="63"/>
    </row>
    <row r="503" spans="1:13" s="14" customFormat="1" ht="19.5" x14ac:dyDescent="0.2">
      <c r="A503" s="522"/>
      <c r="B503" s="520"/>
      <c r="C503" s="518"/>
      <c r="D503" s="117" t="s">
        <v>62</v>
      </c>
      <c r="E503" s="41">
        <f>E504+E505+E506</f>
        <v>0</v>
      </c>
      <c r="F503" s="41">
        <f>F504+F505+F506</f>
        <v>0</v>
      </c>
      <c r="G503" s="531"/>
      <c r="H503" s="533"/>
      <c r="I503" s="453"/>
      <c r="J503" s="453"/>
      <c r="K503" s="453"/>
      <c r="L503" s="415"/>
      <c r="M503" s="63"/>
    </row>
    <row r="504" spans="1:13" s="14" customFormat="1" x14ac:dyDescent="0.2">
      <c r="A504" s="522"/>
      <c r="B504" s="520"/>
      <c r="C504" s="518"/>
      <c r="D504" s="102" t="s">
        <v>64</v>
      </c>
      <c r="E504" s="66">
        <f t="shared" ref="E504:F507" si="14">E510</f>
        <v>0</v>
      </c>
      <c r="F504" s="41">
        <f t="shared" si="14"/>
        <v>0</v>
      </c>
      <c r="G504" s="531"/>
      <c r="H504" s="533"/>
      <c r="I504" s="453"/>
      <c r="J504" s="453"/>
      <c r="K504" s="453"/>
      <c r="L504" s="415"/>
      <c r="M504" s="63"/>
    </row>
    <row r="505" spans="1:13" s="14" customFormat="1" x14ac:dyDescent="0.2">
      <c r="A505" s="522"/>
      <c r="B505" s="520"/>
      <c r="C505" s="518"/>
      <c r="D505" s="113" t="s">
        <v>65</v>
      </c>
      <c r="E505" s="41">
        <f t="shared" si="14"/>
        <v>0</v>
      </c>
      <c r="F505" s="41">
        <f t="shared" si="14"/>
        <v>0</v>
      </c>
      <c r="G505" s="531"/>
      <c r="H505" s="533"/>
      <c r="I505" s="453"/>
      <c r="J505" s="453"/>
      <c r="K505" s="453"/>
      <c r="L505" s="415"/>
      <c r="M505" s="63"/>
    </row>
    <row r="506" spans="1:13" s="14" customFormat="1" ht="19.5" x14ac:dyDescent="0.2">
      <c r="A506" s="522"/>
      <c r="B506" s="520"/>
      <c r="C506" s="518"/>
      <c r="D506" s="117" t="s">
        <v>66</v>
      </c>
      <c r="E506" s="67">
        <f t="shared" si="14"/>
        <v>0</v>
      </c>
      <c r="F506" s="66">
        <f t="shared" si="14"/>
        <v>0</v>
      </c>
      <c r="G506" s="531"/>
      <c r="H506" s="533"/>
      <c r="I506" s="453"/>
      <c r="J506" s="453"/>
      <c r="K506" s="453"/>
      <c r="L506" s="415"/>
      <c r="M506" s="63"/>
    </row>
    <row r="507" spans="1:13" s="14" customFormat="1" ht="19.5" x14ac:dyDescent="0.2">
      <c r="A507" s="523"/>
      <c r="B507" s="520"/>
      <c r="C507" s="519"/>
      <c r="D507" s="113" t="s">
        <v>63</v>
      </c>
      <c r="E507" s="157">
        <f t="shared" si="14"/>
        <v>0</v>
      </c>
      <c r="F507" s="157">
        <f t="shared" si="14"/>
        <v>0</v>
      </c>
      <c r="G507" s="532"/>
      <c r="H507" s="534"/>
      <c r="I507" s="515"/>
      <c r="J507" s="515"/>
      <c r="K507" s="515"/>
      <c r="L507" s="416"/>
      <c r="M507" s="63"/>
    </row>
    <row r="508" spans="1:13" s="14" customFormat="1" x14ac:dyDescent="0.2">
      <c r="A508" s="417" t="s">
        <v>175</v>
      </c>
      <c r="B508" s="419" t="s">
        <v>371</v>
      </c>
      <c r="C508" s="419" t="s">
        <v>182</v>
      </c>
      <c r="D508" s="114" t="s">
        <v>57</v>
      </c>
      <c r="E508" s="73">
        <f>E509+E513</f>
        <v>0</v>
      </c>
      <c r="F508" s="73">
        <f>F509+F513</f>
        <v>0</v>
      </c>
      <c r="G508" s="426"/>
      <c r="H508" s="426" t="s">
        <v>372</v>
      </c>
      <c r="I508" s="431" t="s">
        <v>373</v>
      </c>
      <c r="J508" s="431">
        <v>7.0000000000000007E-2</v>
      </c>
      <c r="K508" s="431">
        <v>0.18099999999999999</v>
      </c>
      <c r="L508" s="480" t="s">
        <v>540</v>
      </c>
      <c r="M508" s="63"/>
    </row>
    <row r="509" spans="1:13" s="14" customFormat="1" ht="19.5" x14ac:dyDescent="0.2">
      <c r="A509" s="446"/>
      <c r="B509" s="420"/>
      <c r="C509" s="421"/>
      <c r="D509" s="108" t="s">
        <v>62</v>
      </c>
      <c r="E509" s="73">
        <f>E510+E511+E512</f>
        <v>0</v>
      </c>
      <c r="F509" s="73">
        <f>F510+F511+F512</f>
        <v>0</v>
      </c>
      <c r="G509" s="427"/>
      <c r="H509" s="496"/>
      <c r="I509" s="461"/>
      <c r="J509" s="461"/>
      <c r="K509" s="461"/>
      <c r="L509" s="481"/>
      <c r="M509" s="63"/>
    </row>
    <row r="510" spans="1:13" s="14" customFormat="1" x14ac:dyDescent="0.2">
      <c r="A510" s="446"/>
      <c r="B510" s="420"/>
      <c r="C510" s="421"/>
      <c r="D510" s="106" t="s">
        <v>64</v>
      </c>
      <c r="E510" s="159">
        <v>0</v>
      </c>
      <c r="F510" s="73">
        <v>0</v>
      </c>
      <c r="G510" s="427"/>
      <c r="H510" s="496"/>
      <c r="I510" s="461"/>
      <c r="J510" s="461"/>
      <c r="K510" s="461"/>
      <c r="L510" s="481"/>
      <c r="M510" s="63"/>
    </row>
    <row r="511" spans="1:13" s="14" customFormat="1" x14ac:dyDescent="0.2">
      <c r="A511" s="446"/>
      <c r="B511" s="420"/>
      <c r="C511" s="421"/>
      <c r="D511" s="114" t="s">
        <v>65</v>
      </c>
      <c r="E511" s="73">
        <v>0</v>
      </c>
      <c r="F511" s="73">
        <v>0</v>
      </c>
      <c r="G511" s="427"/>
      <c r="H511" s="496"/>
      <c r="I511" s="461"/>
      <c r="J511" s="461"/>
      <c r="K511" s="461"/>
      <c r="L511" s="481"/>
      <c r="M511" s="63"/>
    </row>
    <row r="512" spans="1:13" s="14" customFormat="1" ht="19.5" x14ac:dyDescent="0.2">
      <c r="A512" s="446"/>
      <c r="B512" s="420"/>
      <c r="C512" s="421"/>
      <c r="D512" s="108" t="s">
        <v>66</v>
      </c>
      <c r="E512" s="160">
        <v>0</v>
      </c>
      <c r="F512" s="159">
        <v>0</v>
      </c>
      <c r="G512" s="427"/>
      <c r="H512" s="496"/>
      <c r="I512" s="461"/>
      <c r="J512" s="461"/>
      <c r="K512" s="461"/>
      <c r="L512" s="481"/>
      <c r="M512" s="63"/>
    </row>
    <row r="513" spans="1:13" s="14" customFormat="1" ht="19.5" x14ac:dyDescent="0.2">
      <c r="A513" s="447"/>
      <c r="B513" s="420"/>
      <c r="C513" s="422"/>
      <c r="D513" s="114" t="s">
        <v>63</v>
      </c>
      <c r="E513" s="152">
        <v>0</v>
      </c>
      <c r="F513" s="152">
        <v>0</v>
      </c>
      <c r="G513" s="428"/>
      <c r="H513" s="511"/>
      <c r="I513" s="462"/>
      <c r="J513" s="462"/>
      <c r="K513" s="462"/>
      <c r="L513" s="482"/>
      <c r="M513" s="63"/>
    </row>
    <row r="514" spans="1:13" s="27" customFormat="1" x14ac:dyDescent="0.2">
      <c r="A514" s="521" t="s">
        <v>107</v>
      </c>
      <c r="B514" s="517" t="s">
        <v>394</v>
      </c>
      <c r="C514" s="517" t="s">
        <v>182</v>
      </c>
      <c r="D514" s="113" t="s">
        <v>57</v>
      </c>
      <c r="E514" s="41">
        <f>E515+E519</f>
        <v>68640663</v>
      </c>
      <c r="F514" s="41">
        <f>F515+F519</f>
        <v>68640663</v>
      </c>
      <c r="G514" s="524"/>
      <c r="H514" s="524"/>
      <c r="I514" s="497"/>
      <c r="J514" s="497"/>
      <c r="K514" s="497"/>
      <c r="L514" s="414"/>
      <c r="M514" s="63"/>
    </row>
    <row r="515" spans="1:13" s="27" customFormat="1" ht="19.5" x14ac:dyDescent="0.2">
      <c r="A515" s="522"/>
      <c r="B515" s="520"/>
      <c r="C515" s="518"/>
      <c r="D515" s="117" t="s">
        <v>62</v>
      </c>
      <c r="E515" s="41">
        <f>E516+E517+E518</f>
        <v>68640663</v>
      </c>
      <c r="F515" s="41">
        <f>F516+F517+F518</f>
        <v>68640663</v>
      </c>
      <c r="G515" s="531"/>
      <c r="H515" s="533"/>
      <c r="I515" s="453"/>
      <c r="J515" s="453"/>
      <c r="K515" s="453"/>
      <c r="L515" s="415"/>
      <c r="M515" s="63"/>
    </row>
    <row r="516" spans="1:13" s="27" customFormat="1" x14ac:dyDescent="0.2">
      <c r="A516" s="522"/>
      <c r="B516" s="520"/>
      <c r="C516" s="518"/>
      <c r="D516" s="102" t="s">
        <v>64</v>
      </c>
      <c r="E516" s="66">
        <f>E522+E528</f>
        <v>68640663</v>
      </c>
      <c r="F516" s="66">
        <f>F522+F528</f>
        <v>68640663</v>
      </c>
      <c r="G516" s="531"/>
      <c r="H516" s="533"/>
      <c r="I516" s="453"/>
      <c r="J516" s="453"/>
      <c r="K516" s="453"/>
      <c r="L516" s="415"/>
      <c r="M516" s="63"/>
    </row>
    <row r="517" spans="1:13" s="27" customFormat="1" x14ac:dyDescent="0.2">
      <c r="A517" s="522"/>
      <c r="B517" s="520"/>
      <c r="C517" s="518"/>
      <c r="D517" s="113" t="s">
        <v>65</v>
      </c>
      <c r="E517" s="66">
        <f>E523+E529</f>
        <v>0</v>
      </c>
      <c r="F517" s="66">
        <f>F523+F529</f>
        <v>0</v>
      </c>
      <c r="G517" s="531"/>
      <c r="H517" s="533"/>
      <c r="I517" s="453"/>
      <c r="J517" s="453"/>
      <c r="K517" s="453"/>
      <c r="L517" s="415"/>
      <c r="M517" s="63"/>
    </row>
    <row r="518" spans="1:13" s="27" customFormat="1" ht="19.5" x14ac:dyDescent="0.2">
      <c r="A518" s="522"/>
      <c r="B518" s="520"/>
      <c r="C518" s="518"/>
      <c r="D518" s="117" t="s">
        <v>66</v>
      </c>
      <c r="E518" s="67">
        <f>E524</f>
        <v>0</v>
      </c>
      <c r="F518" s="66">
        <f>F524</f>
        <v>0</v>
      </c>
      <c r="G518" s="531"/>
      <c r="H518" s="533"/>
      <c r="I518" s="453"/>
      <c r="J518" s="453"/>
      <c r="K518" s="453"/>
      <c r="L518" s="415"/>
      <c r="M518" s="63"/>
    </row>
    <row r="519" spans="1:13" s="27" customFormat="1" ht="19.5" x14ac:dyDescent="0.2">
      <c r="A519" s="523"/>
      <c r="B519" s="520"/>
      <c r="C519" s="519"/>
      <c r="D519" s="113" t="s">
        <v>63</v>
      </c>
      <c r="E519" s="157">
        <f>E525</f>
        <v>0</v>
      </c>
      <c r="F519" s="157">
        <f>F525</f>
        <v>0</v>
      </c>
      <c r="G519" s="532"/>
      <c r="H519" s="534"/>
      <c r="I519" s="515"/>
      <c r="J519" s="515"/>
      <c r="K519" s="515"/>
      <c r="L519" s="416"/>
      <c r="M519" s="63"/>
    </row>
    <row r="520" spans="1:13" s="27" customFormat="1" x14ac:dyDescent="0.2">
      <c r="A520" s="417" t="s">
        <v>176</v>
      </c>
      <c r="B520" s="419" t="s">
        <v>395</v>
      </c>
      <c r="C520" s="419" t="s">
        <v>182</v>
      </c>
      <c r="D520" s="114" t="s">
        <v>57</v>
      </c>
      <c r="E520" s="73">
        <f>E521+E525</f>
        <v>63963588</v>
      </c>
      <c r="F520" s="73">
        <f>F521+F525</f>
        <v>63963588</v>
      </c>
      <c r="G520" s="187"/>
      <c r="H520" s="426" t="s">
        <v>396</v>
      </c>
      <c r="I520" s="431" t="s">
        <v>147</v>
      </c>
      <c r="J520" s="431">
        <v>27642</v>
      </c>
      <c r="K520" s="431">
        <v>28533</v>
      </c>
      <c r="L520" s="412"/>
      <c r="M520" s="63"/>
    </row>
    <row r="521" spans="1:13" s="27" customFormat="1" ht="19.5" x14ac:dyDescent="0.2">
      <c r="A521" s="446"/>
      <c r="B521" s="420"/>
      <c r="C521" s="421"/>
      <c r="D521" s="108" t="s">
        <v>62</v>
      </c>
      <c r="E521" s="73">
        <f>E522+E523+E524</f>
        <v>63963588</v>
      </c>
      <c r="F521" s="73">
        <f>F522+F523+F524</f>
        <v>63963588</v>
      </c>
      <c r="G521" s="187"/>
      <c r="H521" s="496"/>
      <c r="I521" s="461"/>
      <c r="J521" s="461"/>
      <c r="K521" s="461"/>
      <c r="L521" s="412"/>
      <c r="M521" s="63"/>
    </row>
    <row r="522" spans="1:13" s="27" customFormat="1" x14ac:dyDescent="0.2">
      <c r="A522" s="446"/>
      <c r="B522" s="420"/>
      <c r="C522" s="421"/>
      <c r="D522" s="106" t="s">
        <v>64</v>
      </c>
      <c r="E522" s="159">
        <v>63963588</v>
      </c>
      <c r="F522" s="363">
        <v>63963588</v>
      </c>
      <c r="G522" s="187"/>
      <c r="H522" s="496"/>
      <c r="I522" s="461"/>
      <c r="J522" s="461"/>
      <c r="K522" s="461"/>
      <c r="L522" s="412"/>
      <c r="M522" s="63"/>
    </row>
    <row r="523" spans="1:13" s="27" customFormat="1" x14ac:dyDescent="0.2">
      <c r="A523" s="446"/>
      <c r="B523" s="420"/>
      <c r="C523" s="421"/>
      <c r="D523" s="114" t="s">
        <v>65</v>
      </c>
      <c r="E523" s="73">
        <v>0</v>
      </c>
      <c r="F523" s="73">
        <v>0</v>
      </c>
      <c r="G523" s="187"/>
      <c r="H523" s="496"/>
      <c r="I523" s="461"/>
      <c r="J523" s="461"/>
      <c r="K523" s="461"/>
      <c r="L523" s="412"/>
      <c r="M523" s="63"/>
    </row>
    <row r="524" spans="1:13" s="27" customFormat="1" ht="19.5" x14ac:dyDescent="0.2">
      <c r="A524" s="446"/>
      <c r="B524" s="420"/>
      <c r="C524" s="421"/>
      <c r="D524" s="108" t="s">
        <v>66</v>
      </c>
      <c r="E524" s="160">
        <v>0</v>
      </c>
      <c r="F524" s="159">
        <v>0</v>
      </c>
      <c r="G524" s="187"/>
      <c r="H524" s="496"/>
      <c r="I524" s="461"/>
      <c r="J524" s="461"/>
      <c r="K524" s="461"/>
      <c r="L524" s="412"/>
      <c r="M524" s="63"/>
    </row>
    <row r="525" spans="1:13" s="27" customFormat="1" ht="19.5" x14ac:dyDescent="0.2">
      <c r="A525" s="447"/>
      <c r="B525" s="448"/>
      <c r="C525" s="422"/>
      <c r="D525" s="114" t="s">
        <v>63</v>
      </c>
      <c r="E525" s="152">
        <v>0</v>
      </c>
      <c r="F525" s="152">
        <v>0</v>
      </c>
      <c r="G525" s="187"/>
      <c r="H525" s="511"/>
      <c r="I525" s="462"/>
      <c r="J525" s="462"/>
      <c r="K525" s="462"/>
      <c r="L525" s="413"/>
      <c r="M525" s="63"/>
    </row>
    <row r="526" spans="1:13" s="27" customFormat="1" ht="12.75" customHeight="1" x14ac:dyDescent="0.2">
      <c r="A526" s="417" t="s">
        <v>401</v>
      </c>
      <c r="B526" s="419" t="s">
        <v>419</v>
      </c>
      <c r="C526" s="419" t="s">
        <v>182</v>
      </c>
      <c r="D526" s="114" t="s">
        <v>57</v>
      </c>
      <c r="E526" s="73">
        <f>E527+E531</f>
        <v>4677075</v>
      </c>
      <c r="F526" s="73">
        <f>F527+F531</f>
        <v>4677075</v>
      </c>
      <c r="G526" s="426"/>
      <c r="H526" s="426" t="s">
        <v>420</v>
      </c>
      <c r="I526" s="431" t="s">
        <v>94</v>
      </c>
      <c r="J526" s="431">
        <v>45</v>
      </c>
      <c r="K526" s="431">
        <v>26</v>
      </c>
      <c r="L526" s="480" t="s">
        <v>570</v>
      </c>
      <c r="M526" s="63"/>
    </row>
    <row r="527" spans="1:13" s="27" customFormat="1" ht="19.5" x14ac:dyDescent="0.2">
      <c r="A527" s="446"/>
      <c r="B527" s="420"/>
      <c r="C527" s="421"/>
      <c r="D527" s="108" t="s">
        <v>62</v>
      </c>
      <c r="E527" s="73">
        <f>E528+E529+E530</f>
        <v>4677075</v>
      </c>
      <c r="F527" s="73">
        <f>F528+F529+F530</f>
        <v>4677075</v>
      </c>
      <c r="G527" s="427"/>
      <c r="H527" s="496"/>
      <c r="I527" s="461"/>
      <c r="J527" s="461"/>
      <c r="K527" s="461"/>
      <c r="L527" s="481"/>
      <c r="M527" s="63"/>
    </row>
    <row r="528" spans="1:13" s="27" customFormat="1" x14ac:dyDescent="0.2">
      <c r="A528" s="446"/>
      <c r="B528" s="420"/>
      <c r="C528" s="421"/>
      <c r="D528" s="106" t="s">
        <v>64</v>
      </c>
      <c r="E528" s="64">
        <v>4677075</v>
      </c>
      <c r="F528" s="64">
        <v>4677075</v>
      </c>
      <c r="G528" s="427"/>
      <c r="H528" s="496"/>
      <c r="I528" s="461"/>
      <c r="J528" s="461"/>
      <c r="K528" s="461"/>
      <c r="L528" s="481"/>
      <c r="M528" s="63"/>
    </row>
    <row r="529" spans="1:18" s="27" customFormat="1" x14ac:dyDescent="0.2">
      <c r="A529" s="446"/>
      <c r="B529" s="420"/>
      <c r="C529" s="421"/>
      <c r="D529" s="114" t="s">
        <v>65</v>
      </c>
      <c r="E529" s="73">
        <v>0</v>
      </c>
      <c r="F529" s="73">
        <v>0</v>
      </c>
      <c r="G529" s="427"/>
      <c r="H529" s="496"/>
      <c r="I529" s="461"/>
      <c r="J529" s="461"/>
      <c r="K529" s="461"/>
      <c r="L529" s="481"/>
      <c r="M529" s="63"/>
    </row>
    <row r="530" spans="1:18" s="27" customFormat="1" ht="19.5" x14ac:dyDescent="0.2">
      <c r="A530" s="446"/>
      <c r="B530" s="420"/>
      <c r="C530" s="421"/>
      <c r="D530" s="108" t="s">
        <v>66</v>
      </c>
      <c r="E530" s="160">
        <v>0</v>
      </c>
      <c r="F530" s="159">
        <v>0</v>
      </c>
      <c r="G530" s="427"/>
      <c r="H530" s="496"/>
      <c r="I530" s="461"/>
      <c r="J530" s="461"/>
      <c r="K530" s="461"/>
      <c r="L530" s="481"/>
      <c r="M530" s="63"/>
    </row>
    <row r="531" spans="1:18" s="27" customFormat="1" ht="19.5" x14ac:dyDescent="0.2">
      <c r="A531" s="447"/>
      <c r="B531" s="448"/>
      <c r="C531" s="422"/>
      <c r="D531" s="114" t="s">
        <v>63</v>
      </c>
      <c r="E531" s="152">
        <v>0</v>
      </c>
      <c r="F531" s="152">
        <v>0</v>
      </c>
      <c r="G531" s="428"/>
      <c r="H531" s="511"/>
      <c r="I531" s="462"/>
      <c r="J531" s="462"/>
      <c r="K531" s="462"/>
      <c r="L531" s="482"/>
      <c r="M531" s="63"/>
      <c r="N531" s="63"/>
    </row>
    <row r="532" spans="1:18" s="27" customFormat="1" x14ac:dyDescent="0.2">
      <c r="A532" s="521" t="s">
        <v>37</v>
      </c>
      <c r="B532" s="517" t="s">
        <v>398</v>
      </c>
      <c r="C532" s="517"/>
      <c r="D532" s="113" t="s">
        <v>57</v>
      </c>
      <c r="E532" s="41">
        <f>E533+E537</f>
        <v>41615000</v>
      </c>
      <c r="F532" s="41">
        <f>F533+F537</f>
        <v>41614950</v>
      </c>
      <c r="G532" s="524"/>
      <c r="H532" s="524"/>
      <c r="I532" s="497"/>
      <c r="J532" s="497"/>
      <c r="K532" s="497"/>
      <c r="L532" s="414"/>
      <c r="M532" s="63"/>
    </row>
    <row r="533" spans="1:18" s="27" customFormat="1" ht="19.5" x14ac:dyDescent="0.2">
      <c r="A533" s="522"/>
      <c r="B533" s="520"/>
      <c r="C533" s="518"/>
      <c r="D533" s="117" t="s">
        <v>62</v>
      </c>
      <c r="E533" s="41">
        <f>E534+E535+E536</f>
        <v>41615000</v>
      </c>
      <c r="F533" s="41">
        <f>F534+F535+F536</f>
        <v>41614950</v>
      </c>
      <c r="G533" s="531"/>
      <c r="H533" s="533"/>
      <c r="I533" s="453"/>
      <c r="J533" s="453"/>
      <c r="K533" s="453"/>
      <c r="L533" s="415"/>
      <c r="M533" s="63"/>
    </row>
    <row r="534" spans="1:18" s="27" customFormat="1" x14ac:dyDescent="0.2">
      <c r="A534" s="522"/>
      <c r="B534" s="520"/>
      <c r="C534" s="518"/>
      <c r="D534" s="102" t="s">
        <v>64</v>
      </c>
      <c r="E534" s="211">
        <f t="shared" ref="E534:F535" si="15">E540</f>
        <v>19799300</v>
      </c>
      <c r="F534" s="210">
        <f t="shared" si="15"/>
        <v>19799276.210000001</v>
      </c>
      <c r="G534" s="531"/>
      <c r="H534" s="533"/>
      <c r="I534" s="453"/>
      <c r="J534" s="453"/>
      <c r="K534" s="453"/>
      <c r="L534" s="415"/>
      <c r="M534" s="63"/>
    </row>
    <row r="535" spans="1:18" s="27" customFormat="1" x14ac:dyDescent="0.2">
      <c r="A535" s="522"/>
      <c r="B535" s="520"/>
      <c r="C535" s="518"/>
      <c r="D535" s="113" t="s">
        <v>65</v>
      </c>
      <c r="E535" s="211">
        <f t="shared" si="15"/>
        <v>21815700</v>
      </c>
      <c r="F535" s="210">
        <f t="shared" si="15"/>
        <v>21815673.789999999</v>
      </c>
      <c r="G535" s="531"/>
      <c r="H535" s="533"/>
      <c r="I535" s="453"/>
      <c r="J535" s="453"/>
      <c r="K535" s="453"/>
      <c r="L535" s="415"/>
      <c r="M535" s="63"/>
    </row>
    <row r="536" spans="1:18" s="27" customFormat="1" ht="19.5" x14ac:dyDescent="0.2">
      <c r="A536" s="522"/>
      <c r="B536" s="520"/>
      <c r="C536" s="518"/>
      <c r="D536" s="117" t="s">
        <v>66</v>
      </c>
      <c r="E536" s="67">
        <f>E542</f>
        <v>0</v>
      </c>
      <c r="F536" s="66">
        <f>F542</f>
        <v>0</v>
      </c>
      <c r="G536" s="531"/>
      <c r="H536" s="533"/>
      <c r="I536" s="453"/>
      <c r="J536" s="453"/>
      <c r="K536" s="453"/>
      <c r="L536" s="415"/>
      <c r="M536" s="63"/>
    </row>
    <row r="537" spans="1:18" s="27" customFormat="1" ht="19.5" x14ac:dyDescent="0.2">
      <c r="A537" s="523"/>
      <c r="B537" s="535"/>
      <c r="C537" s="519"/>
      <c r="D537" s="113" t="s">
        <v>63</v>
      </c>
      <c r="E537" s="157">
        <f t="shared" ref="E537:F537" si="16">E542</f>
        <v>0</v>
      </c>
      <c r="F537" s="157">
        <f t="shared" si="16"/>
        <v>0</v>
      </c>
      <c r="G537" s="532"/>
      <c r="H537" s="534"/>
      <c r="I537" s="515"/>
      <c r="J537" s="515"/>
      <c r="K537" s="515"/>
      <c r="L537" s="416"/>
      <c r="M537" s="63"/>
    </row>
    <row r="538" spans="1:18" s="27" customFormat="1" x14ac:dyDescent="0.2">
      <c r="A538" s="417" t="s">
        <v>179</v>
      </c>
      <c r="B538" s="419" t="s">
        <v>397</v>
      </c>
      <c r="C538" s="419" t="s">
        <v>182</v>
      </c>
      <c r="D538" s="207" t="s">
        <v>57</v>
      </c>
      <c r="E538" s="73">
        <f>E539</f>
        <v>41615000</v>
      </c>
      <c r="F538" s="73">
        <f>F539+F543</f>
        <v>41614950</v>
      </c>
      <c r="G538" s="431"/>
      <c r="H538" s="426" t="s">
        <v>399</v>
      </c>
      <c r="I538" s="431" t="s">
        <v>147</v>
      </c>
      <c r="J538" s="431">
        <v>67</v>
      </c>
      <c r="K538" s="431">
        <v>26</v>
      </c>
      <c r="L538" s="621" t="s">
        <v>571</v>
      </c>
      <c r="M538" s="63"/>
    </row>
    <row r="539" spans="1:18" s="27" customFormat="1" ht="19.5" x14ac:dyDescent="0.2">
      <c r="A539" s="446"/>
      <c r="B539" s="420"/>
      <c r="C539" s="421"/>
      <c r="D539" s="206" t="s">
        <v>62</v>
      </c>
      <c r="E539" s="159">
        <f>E540+E541</f>
        <v>41615000</v>
      </c>
      <c r="F539" s="62">
        <f>F540+F541</f>
        <v>41614950</v>
      </c>
      <c r="G539" s="432"/>
      <c r="H539" s="496"/>
      <c r="I539" s="461"/>
      <c r="J539" s="461"/>
      <c r="K539" s="461"/>
      <c r="L539" s="622"/>
    </row>
    <row r="540" spans="1:18" s="27" customFormat="1" x14ac:dyDescent="0.2">
      <c r="A540" s="446"/>
      <c r="B540" s="420"/>
      <c r="C540" s="421"/>
      <c r="D540" s="205" t="s">
        <v>64</v>
      </c>
      <c r="E540" s="215">
        <v>19799300</v>
      </c>
      <c r="F540" s="62">
        <v>19799276.210000001</v>
      </c>
      <c r="G540" s="432"/>
      <c r="H540" s="496"/>
      <c r="I540" s="461"/>
      <c r="J540" s="461"/>
      <c r="K540" s="461"/>
      <c r="L540" s="622"/>
      <c r="M540" s="63"/>
    </row>
    <row r="541" spans="1:18" s="27" customFormat="1" x14ac:dyDescent="0.2">
      <c r="A541" s="446"/>
      <c r="B541" s="420"/>
      <c r="C541" s="421"/>
      <c r="D541" s="207" t="s">
        <v>65</v>
      </c>
      <c r="E541" s="213">
        <v>21815700</v>
      </c>
      <c r="F541" s="392">
        <v>21815673.789999999</v>
      </c>
      <c r="G541" s="432"/>
      <c r="H541" s="496"/>
      <c r="I541" s="461"/>
      <c r="J541" s="461"/>
      <c r="K541" s="461"/>
      <c r="L541" s="622"/>
      <c r="M541" s="63"/>
    </row>
    <row r="542" spans="1:18" s="27" customFormat="1" ht="21" customHeight="1" x14ac:dyDescent="0.2">
      <c r="A542" s="446"/>
      <c r="B542" s="420"/>
      <c r="C542" s="421"/>
      <c r="D542" s="206" t="s">
        <v>66</v>
      </c>
      <c r="E542" s="213">
        <v>0</v>
      </c>
      <c r="F542" s="152">
        <v>0</v>
      </c>
      <c r="G542" s="432"/>
      <c r="H542" s="496"/>
      <c r="I542" s="461"/>
      <c r="J542" s="461"/>
      <c r="K542" s="461"/>
      <c r="L542" s="622"/>
      <c r="M542" s="63"/>
    </row>
    <row r="543" spans="1:18" s="86" customFormat="1" ht="81.75" customHeight="1" x14ac:dyDescent="0.2">
      <c r="A543" s="212"/>
      <c r="B543" s="192"/>
      <c r="C543" s="208"/>
      <c r="D543" s="207" t="s">
        <v>63</v>
      </c>
      <c r="E543" s="194">
        <v>0</v>
      </c>
      <c r="F543" s="194">
        <v>0</v>
      </c>
      <c r="G543" s="433"/>
      <c r="H543" s="193"/>
      <c r="I543" s="191"/>
      <c r="J543" s="247"/>
      <c r="K543" s="248"/>
      <c r="L543" s="623"/>
      <c r="M543" s="88"/>
    </row>
    <row r="544" spans="1:18" s="5" customFormat="1" ht="13.5" customHeight="1" x14ac:dyDescent="0.2">
      <c r="A544" s="526" t="s">
        <v>79</v>
      </c>
      <c r="B544" s="466" t="s">
        <v>25</v>
      </c>
      <c r="C544" s="466"/>
      <c r="D544" s="147" t="s">
        <v>57</v>
      </c>
      <c r="E544" s="32">
        <f>E545+E549</f>
        <v>200086445.83000001</v>
      </c>
      <c r="F544" s="32">
        <f>F545+F549</f>
        <v>200086445.83000001</v>
      </c>
      <c r="G544" s="463"/>
      <c r="H544" s="502"/>
      <c r="I544" s="502"/>
      <c r="J544" s="502"/>
      <c r="K544" s="500"/>
      <c r="L544" s="434"/>
      <c r="M544" s="63"/>
      <c r="N544"/>
      <c r="O544"/>
      <c r="P544"/>
      <c r="Q544"/>
      <c r="R544"/>
    </row>
    <row r="545" spans="1:14" s="5" customFormat="1" ht="19.5" customHeight="1" x14ac:dyDescent="0.2">
      <c r="A545" s="527"/>
      <c r="B545" s="543"/>
      <c r="C545" s="467"/>
      <c r="D545" s="147" t="s">
        <v>62</v>
      </c>
      <c r="E545" s="32">
        <f>E546+E547+E548</f>
        <v>200086445.83000001</v>
      </c>
      <c r="F545" s="32">
        <f>F546+F547+F548</f>
        <v>200086445.83000001</v>
      </c>
      <c r="G545" s="464"/>
      <c r="H545" s="500"/>
      <c r="I545" s="500"/>
      <c r="J545" s="500"/>
      <c r="K545" s="500"/>
      <c r="L545" s="435"/>
      <c r="M545" s="63"/>
    </row>
    <row r="546" spans="1:14" s="5" customFormat="1" x14ac:dyDescent="0.2">
      <c r="A546" s="527"/>
      <c r="B546" s="543"/>
      <c r="C546" s="467"/>
      <c r="D546" s="147" t="s">
        <v>64</v>
      </c>
      <c r="E546" s="32">
        <f t="shared" ref="E546:F548" si="17">E552</f>
        <v>159007845.83000001</v>
      </c>
      <c r="F546" s="32">
        <f t="shared" si="17"/>
        <v>159007845.83000001</v>
      </c>
      <c r="G546" s="464"/>
      <c r="H546" s="500"/>
      <c r="I546" s="500"/>
      <c r="J546" s="500"/>
      <c r="K546" s="500"/>
      <c r="L546" s="435"/>
      <c r="M546" s="63"/>
    </row>
    <row r="547" spans="1:14" s="5" customFormat="1" ht="14.25" customHeight="1" x14ac:dyDescent="0.2">
      <c r="A547" s="527"/>
      <c r="B547" s="543"/>
      <c r="C547" s="467"/>
      <c r="D547" s="177" t="s">
        <v>65</v>
      </c>
      <c r="E547" s="32">
        <f t="shared" si="17"/>
        <v>41078600</v>
      </c>
      <c r="F547" s="32">
        <f t="shared" si="17"/>
        <v>41078600</v>
      </c>
      <c r="G547" s="464"/>
      <c r="H547" s="500"/>
      <c r="I547" s="500"/>
      <c r="J547" s="500"/>
      <c r="K547" s="500"/>
      <c r="L547" s="435"/>
      <c r="M547" s="63"/>
    </row>
    <row r="548" spans="1:14" s="5" customFormat="1" ht="24" customHeight="1" x14ac:dyDescent="0.2">
      <c r="A548" s="527"/>
      <c r="B548" s="543"/>
      <c r="C548" s="467"/>
      <c r="D548" s="147" t="s">
        <v>66</v>
      </c>
      <c r="E548" s="32">
        <f t="shared" si="17"/>
        <v>0</v>
      </c>
      <c r="F548" s="32">
        <f t="shared" si="17"/>
        <v>0</v>
      </c>
      <c r="G548" s="464"/>
      <c r="H548" s="500"/>
      <c r="I548" s="500"/>
      <c r="J548" s="500"/>
      <c r="K548" s="500"/>
      <c r="L548" s="435"/>
      <c r="M548" s="63"/>
    </row>
    <row r="549" spans="1:14" s="5" customFormat="1" ht="19.5" customHeight="1" x14ac:dyDescent="0.2">
      <c r="A549" s="528"/>
      <c r="B549" s="544"/>
      <c r="C549" s="468"/>
      <c r="D549" s="177" t="s">
        <v>63</v>
      </c>
      <c r="E549" s="70">
        <f>E555+E561+E567+E573</f>
        <v>0</v>
      </c>
      <c r="F549" s="32">
        <f>F555+F561+F567+F573</f>
        <v>0</v>
      </c>
      <c r="G549" s="465"/>
      <c r="H549" s="501"/>
      <c r="I549" s="501"/>
      <c r="J549" s="501"/>
      <c r="K549" s="501"/>
      <c r="L549" s="436"/>
      <c r="M549" s="63"/>
    </row>
    <row r="550" spans="1:14" s="4" customFormat="1" ht="13.5" customHeight="1" x14ac:dyDescent="0.2">
      <c r="A550" s="452" t="s">
        <v>45</v>
      </c>
      <c r="B550" s="459" t="s">
        <v>26</v>
      </c>
      <c r="C550" s="459"/>
      <c r="D550" s="113" t="s">
        <v>57</v>
      </c>
      <c r="E550" s="89">
        <f>E551+E555</f>
        <v>200086445.83000001</v>
      </c>
      <c r="F550" s="89">
        <f>F551+F555</f>
        <v>200086445.83000001</v>
      </c>
      <c r="G550" s="454"/>
      <c r="H550" s="109"/>
      <c r="I550" s="109"/>
      <c r="J550" s="235"/>
      <c r="K550" s="235"/>
      <c r="L550" s="437"/>
      <c r="M550" s="63"/>
    </row>
    <row r="551" spans="1:14" s="4" customFormat="1" ht="18" customHeight="1" x14ac:dyDescent="0.2">
      <c r="A551" s="453"/>
      <c r="B551" s="536"/>
      <c r="C551" s="460"/>
      <c r="D551" s="117" t="s">
        <v>62</v>
      </c>
      <c r="E551" s="89">
        <f>E552+E553+E554</f>
        <v>200086445.83000001</v>
      </c>
      <c r="F551" s="89">
        <f>F552+F553+F554</f>
        <v>200086445.83000001</v>
      </c>
      <c r="G551" s="455"/>
      <c r="H551" s="110"/>
      <c r="I551" s="110"/>
      <c r="J551" s="236"/>
      <c r="K551" s="236"/>
      <c r="L551" s="438"/>
      <c r="M551" s="63"/>
    </row>
    <row r="552" spans="1:14" s="4" customFormat="1" ht="11.25" customHeight="1" x14ac:dyDescent="0.2">
      <c r="A552" s="453"/>
      <c r="B552" s="536"/>
      <c r="C552" s="460"/>
      <c r="D552" s="117" t="s">
        <v>64</v>
      </c>
      <c r="E552" s="269">
        <f>E558+E564+E570+E576+E582+E588+E594</f>
        <v>159007845.83000001</v>
      </c>
      <c r="F552" s="269">
        <f>F558+F564+F570+F576+F582+F588+F594</f>
        <v>159007845.83000001</v>
      </c>
      <c r="G552" s="455"/>
      <c r="H552" s="110"/>
      <c r="I552" s="110"/>
      <c r="J552" s="236"/>
      <c r="K552" s="236"/>
      <c r="L552" s="438"/>
      <c r="M552" s="63"/>
      <c r="N552" s="35"/>
    </row>
    <row r="553" spans="1:14" s="4" customFormat="1" ht="13.5" customHeight="1" x14ac:dyDescent="0.2">
      <c r="A553" s="453"/>
      <c r="B553" s="536"/>
      <c r="C553" s="460"/>
      <c r="D553" s="113" t="s">
        <v>65</v>
      </c>
      <c r="E553" s="89">
        <f>E559+E565+E571+E577+E583+E589+E595</f>
        <v>41078600</v>
      </c>
      <c r="F553" s="65">
        <f>F559+F565+F571+F577+F583+F589+F595</f>
        <v>41078600</v>
      </c>
      <c r="G553" s="455"/>
      <c r="H553" s="110"/>
      <c r="I553" s="110"/>
      <c r="J553" s="236"/>
      <c r="K553" s="236"/>
      <c r="L553" s="438"/>
      <c r="M553" s="63"/>
    </row>
    <row r="554" spans="1:14" s="4" customFormat="1" ht="22.5" customHeight="1" x14ac:dyDescent="0.2">
      <c r="A554" s="453"/>
      <c r="B554" s="536"/>
      <c r="C554" s="460"/>
      <c r="D554" s="117" t="s">
        <v>66</v>
      </c>
      <c r="E554" s="89">
        <f>E560+E566+E572</f>
        <v>0</v>
      </c>
      <c r="F554" s="89">
        <f>F560+F566+F572</f>
        <v>0</v>
      </c>
      <c r="G554" s="455"/>
      <c r="H554" s="110"/>
      <c r="I554" s="110"/>
      <c r="J554" s="236"/>
      <c r="K554" s="236"/>
      <c r="L554" s="438"/>
      <c r="M554" s="63"/>
    </row>
    <row r="555" spans="1:14" s="4" customFormat="1" ht="19.5" customHeight="1" x14ac:dyDescent="0.2">
      <c r="A555" s="453"/>
      <c r="B555" s="536"/>
      <c r="C555" s="460"/>
      <c r="D555" s="102" t="s">
        <v>63</v>
      </c>
      <c r="E555" s="89">
        <f>E561+E567+E573</f>
        <v>0</v>
      </c>
      <c r="F555" s="89">
        <f>F561+F567+F573</f>
        <v>0</v>
      </c>
      <c r="G555" s="455"/>
      <c r="H555" s="118"/>
      <c r="I555" s="118"/>
      <c r="J555" s="239"/>
      <c r="K555" s="239"/>
      <c r="L555" s="439"/>
      <c r="M555" s="63"/>
    </row>
    <row r="556" spans="1:14" x14ac:dyDescent="0.2">
      <c r="A556" s="417" t="s">
        <v>95</v>
      </c>
      <c r="B556" s="419" t="s">
        <v>215</v>
      </c>
      <c r="C556" s="546" t="s">
        <v>427</v>
      </c>
      <c r="D556" s="114" t="s">
        <v>57</v>
      </c>
      <c r="E556" s="73">
        <f>E557+E561</f>
        <v>32410929</v>
      </c>
      <c r="F556" s="73">
        <f>F557+F561</f>
        <v>32410929</v>
      </c>
      <c r="G556" s="426"/>
      <c r="H556" s="426" t="s">
        <v>27</v>
      </c>
      <c r="I556" s="431" t="s">
        <v>28</v>
      </c>
      <c r="J556" s="431">
        <v>12393</v>
      </c>
      <c r="K556" s="431">
        <v>12394</v>
      </c>
      <c r="L556" s="411"/>
      <c r="M556" s="63"/>
    </row>
    <row r="557" spans="1:14" ht="19.5" x14ac:dyDescent="0.2">
      <c r="A557" s="446"/>
      <c r="B557" s="420"/>
      <c r="C557" s="547"/>
      <c r="D557" s="108" t="s">
        <v>62</v>
      </c>
      <c r="E557" s="73">
        <f>E558+E559+E560</f>
        <v>32410929</v>
      </c>
      <c r="F557" s="73">
        <f>F558+F559+F560</f>
        <v>32410929</v>
      </c>
      <c r="G557" s="427"/>
      <c r="H557" s="510"/>
      <c r="I557" s="432"/>
      <c r="J557" s="432"/>
      <c r="K557" s="432"/>
      <c r="L557" s="412"/>
      <c r="M557" s="63"/>
    </row>
    <row r="558" spans="1:14" x14ac:dyDescent="0.2">
      <c r="A558" s="446"/>
      <c r="B558" s="420"/>
      <c r="C558" s="547"/>
      <c r="D558" s="106" t="s">
        <v>64</v>
      </c>
      <c r="E558" s="152">
        <v>32410929</v>
      </c>
      <c r="F558" s="276">
        <v>32410929</v>
      </c>
      <c r="G558" s="427"/>
      <c r="H558" s="458"/>
      <c r="I558" s="461"/>
      <c r="J558" s="461"/>
      <c r="K558" s="461"/>
      <c r="L558" s="413"/>
      <c r="M558" s="63"/>
    </row>
    <row r="559" spans="1:14" ht="19.5" customHeight="1" x14ac:dyDescent="0.2">
      <c r="A559" s="446"/>
      <c r="B559" s="420"/>
      <c r="C559" s="547"/>
      <c r="D559" s="114" t="s">
        <v>65</v>
      </c>
      <c r="E559" s="73">
        <v>0</v>
      </c>
      <c r="F559" s="73">
        <v>0</v>
      </c>
      <c r="G559" s="427"/>
      <c r="H559" s="426" t="s">
        <v>29</v>
      </c>
      <c r="I559" s="431" t="s">
        <v>30</v>
      </c>
      <c r="J559" s="431">
        <v>4042</v>
      </c>
      <c r="K559" s="431">
        <v>4042</v>
      </c>
      <c r="L559" s="411"/>
      <c r="M559" s="63"/>
    </row>
    <row r="560" spans="1:14" ht="22.5" customHeight="1" x14ac:dyDescent="0.2">
      <c r="A560" s="446"/>
      <c r="B560" s="420"/>
      <c r="C560" s="547"/>
      <c r="D560" s="108" t="s">
        <v>66</v>
      </c>
      <c r="E560" s="160">
        <v>0</v>
      </c>
      <c r="F560" s="159">
        <v>0</v>
      </c>
      <c r="G560" s="427"/>
      <c r="H560" s="496"/>
      <c r="I560" s="432"/>
      <c r="J560" s="432"/>
      <c r="K560" s="432"/>
      <c r="L560" s="412"/>
      <c r="M560" s="63"/>
    </row>
    <row r="561" spans="1:13" ht="18" customHeight="1" x14ac:dyDescent="0.2">
      <c r="A561" s="447"/>
      <c r="B561" s="448"/>
      <c r="C561" s="547"/>
      <c r="D561" s="114" t="s">
        <v>63</v>
      </c>
      <c r="E561" s="73">
        <v>0</v>
      </c>
      <c r="F561" s="73">
        <v>0</v>
      </c>
      <c r="G561" s="428"/>
      <c r="H561" s="511"/>
      <c r="I561" s="432"/>
      <c r="J561" s="432"/>
      <c r="K561" s="433"/>
      <c r="L561" s="413"/>
      <c r="M561" s="63"/>
    </row>
    <row r="562" spans="1:13" s="10" customFormat="1" ht="29.25" x14ac:dyDescent="0.2">
      <c r="A562" s="417"/>
      <c r="B562" s="419" t="s">
        <v>356</v>
      </c>
      <c r="C562" s="419" t="s">
        <v>182</v>
      </c>
      <c r="D562" s="114" t="s">
        <v>57</v>
      </c>
      <c r="E562" s="73">
        <f>E563+E567</f>
        <v>21340967.739999998</v>
      </c>
      <c r="F562" s="73">
        <f>F563+F567</f>
        <v>21340967.739999998</v>
      </c>
      <c r="G562" s="426"/>
      <c r="H562" s="178" t="s">
        <v>317</v>
      </c>
      <c r="I562" s="340" t="s">
        <v>318</v>
      </c>
      <c r="J562" s="231">
        <v>9.2999999999999999E-2</v>
      </c>
      <c r="K562" s="231">
        <v>9.2999999999999999E-2</v>
      </c>
      <c r="L562" s="213"/>
      <c r="M562" s="63"/>
    </row>
    <row r="563" spans="1:13" s="10" customFormat="1" ht="51" customHeight="1" x14ac:dyDescent="0.2">
      <c r="A563" s="418"/>
      <c r="B563" s="420"/>
      <c r="C563" s="421"/>
      <c r="D563" s="108" t="s">
        <v>62</v>
      </c>
      <c r="E563" s="73">
        <f>E564+E565+E566</f>
        <v>21340967.739999998</v>
      </c>
      <c r="F563" s="73">
        <f>F564+F565+F566</f>
        <v>21340967.739999998</v>
      </c>
      <c r="G563" s="427"/>
      <c r="H563" s="178" t="s">
        <v>319</v>
      </c>
      <c r="I563" s="340" t="s">
        <v>320</v>
      </c>
      <c r="J563" s="231">
        <v>14.132</v>
      </c>
      <c r="K563" s="231">
        <v>14.853</v>
      </c>
      <c r="L563" s="213"/>
      <c r="M563" s="63"/>
    </row>
    <row r="564" spans="1:13" s="10" customFormat="1" x14ac:dyDescent="0.2">
      <c r="A564" s="418"/>
      <c r="B564" s="420"/>
      <c r="C564" s="421"/>
      <c r="D564" s="106" t="s">
        <v>64</v>
      </c>
      <c r="E564" s="152">
        <v>1493867.74</v>
      </c>
      <c r="F564" s="296">
        <v>1493867.74</v>
      </c>
      <c r="G564" s="427"/>
      <c r="H564" s="426" t="s">
        <v>321</v>
      </c>
      <c r="I564" s="431" t="s">
        <v>67</v>
      </c>
      <c r="J564" s="431">
        <v>48</v>
      </c>
      <c r="K564" s="431">
        <v>55</v>
      </c>
      <c r="L564" s="443"/>
      <c r="M564" s="63"/>
    </row>
    <row r="565" spans="1:13" s="10" customFormat="1" x14ac:dyDescent="0.2">
      <c r="A565" s="418"/>
      <c r="B565" s="420"/>
      <c r="C565" s="421"/>
      <c r="D565" s="114" t="s">
        <v>65</v>
      </c>
      <c r="E565" s="73">
        <v>19847100</v>
      </c>
      <c r="F565" s="213">
        <v>19847100</v>
      </c>
      <c r="G565" s="427"/>
      <c r="H565" s="427"/>
      <c r="I565" s="432"/>
      <c r="J565" s="432"/>
      <c r="K565" s="432"/>
      <c r="L565" s="444"/>
      <c r="M565" s="63"/>
    </row>
    <row r="566" spans="1:13" s="10" customFormat="1" ht="19.5" x14ac:dyDescent="0.2">
      <c r="A566" s="418"/>
      <c r="B566" s="420"/>
      <c r="C566" s="421"/>
      <c r="D566" s="108" t="s">
        <v>66</v>
      </c>
      <c r="E566" s="160">
        <v>0</v>
      </c>
      <c r="F566" s="159">
        <v>0</v>
      </c>
      <c r="G566" s="427"/>
      <c r="H566" s="427"/>
      <c r="I566" s="432"/>
      <c r="J566" s="432"/>
      <c r="K566" s="432"/>
      <c r="L566" s="444"/>
      <c r="M566" s="63"/>
    </row>
    <row r="567" spans="1:13" s="10" customFormat="1" ht="18.75" customHeight="1" x14ac:dyDescent="0.2">
      <c r="A567" s="516"/>
      <c r="B567" s="448"/>
      <c r="C567" s="421"/>
      <c r="D567" s="114" t="s">
        <v>63</v>
      </c>
      <c r="E567" s="73">
        <v>0</v>
      </c>
      <c r="F567" s="73">
        <v>0</v>
      </c>
      <c r="G567" s="428"/>
      <c r="H567" s="428"/>
      <c r="I567" s="433"/>
      <c r="J567" s="433"/>
      <c r="K567" s="433"/>
      <c r="L567" s="445"/>
      <c r="M567" s="63"/>
    </row>
    <row r="568" spans="1:13" s="10" customFormat="1" x14ac:dyDescent="0.2">
      <c r="A568" s="417" t="s">
        <v>32</v>
      </c>
      <c r="B568" s="419" t="s">
        <v>358</v>
      </c>
      <c r="C568" s="419" t="s">
        <v>182</v>
      </c>
      <c r="D568" s="108" t="s">
        <v>57</v>
      </c>
      <c r="E568" s="73">
        <f>E569+E573</f>
        <v>14629569.890000001</v>
      </c>
      <c r="F568" s="73">
        <f>F569+F573</f>
        <v>14629569.890000001</v>
      </c>
      <c r="G568" s="426"/>
      <c r="H568" s="426" t="s">
        <v>357</v>
      </c>
      <c r="I568" s="431" t="s">
        <v>271</v>
      </c>
      <c r="J568" s="431">
        <v>90</v>
      </c>
      <c r="K568" s="431">
        <v>90</v>
      </c>
      <c r="L568" s="411"/>
      <c r="M568" s="63"/>
    </row>
    <row r="569" spans="1:13" s="10" customFormat="1" ht="26.25" customHeight="1" x14ac:dyDescent="0.2">
      <c r="A569" s="418"/>
      <c r="B569" s="420"/>
      <c r="C569" s="421"/>
      <c r="D569" s="108" t="s">
        <v>62</v>
      </c>
      <c r="E569" s="73">
        <f>E570+E571+E572</f>
        <v>14629569.890000001</v>
      </c>
      <c r="F569" s="73">
        <f>F570+F571+F572</f>
        <v>14629569.890000001</v>
      </c>
      <c r="G569" s="427"/>
      <c r="H569" s="427"/>
      <c r="I569" s="432"/>
      <c r="J569" s="432"/>
      <c r="K569" s="432"/>
      <c r="L569" s="412"/>
      <c r="M569" s="63"/>
    </row>
    <row r="570" spans="1:13" s="10" customFormat="1" x14ac:dyDescent="0.2">
      <c r="A570" s="418"/>
      <c r="B570" s="420"/>
      <c r="C570" s="421"/>
      <c r="D570" s="108" t="s">
        <v>64</v>
      </c>
      <c r="E570" s="152">
        <v>1024069.89</v>
      </c>
      <c r="F570" s="350">
        <v>1024069.89</v>
      </c>
      <c r="G570" s="427"/>
      <c r="H570" s="427"/>
      <c r="I570" s="432"/>
      <c r="J570" s="432"/>
      <c r="K570" s="432"/>
      <c r="L570" s="412"/>
      <c r="M570" s="63"/>
    </row>
    <row r="571" spans="1:13" s="10" customFormat="1" x14ac:dyDescent="0.2">
      <c r="A571" s="418"/>
      <c r="B571" s="420"/>
      <c r="C571" s="421"/>
      <c r="D571" s="108" t="s">
        <v>65</v>
      </c>
      <c r="E571" s="73">
        <v>13605500</v>
      </c>
      <c r="F571" s="213">
        <v>13605500</v>
      </c>
      <c r="G571" s="427"/>
      <c r="H571" s="427"/>
      <c r="I571" s="432"/>
      <c r="J571" s="432"/>
      <c r="K571" s="432"/>
      <c r="L571" s="412"/>
      <c r="M571" s="63"/>
    </row>
    <row r="572" spans="1:13" s="10" customFormat="1" ht="19.5" x14ac:dyDescent="0.2">
      <c r="A572" s="418"/>
      <c r="B572" s="420"/>
      <c r="C572" s="421"/>
      <c r="D572" s="108" t="s">
        <v>66</v>
      </c>
      <c r="E572" s="160">
        <v>0</v>
      </c>
      <c r="F572" s="159">
        <v>0</v>
      </c>
      <c r="G572" s="427"/>
      <c r="H572" s="427"/>
      <c r="I572" s="432"/>
      <c r="J572" s="432"/>
      <c r="K572" s="432"/>
      <c r="L572" s="412"/>
      <c r="M572" s="63"/>
    </row>
    <row r="573" spans="1:13" s="10" customFormat="1" ht="19.5" x14ac:dyDescent="0.2">
      <c r="A573" s="516"/>
      <c r="B573" s="448"/>
      <c r="C573" s="421"/>
      <c r="D573" s="108" t="s">
        <v>63</v>
      </c>
      <c r="E573" s="73">
        <v>0</v>
      </c>
      <c r="F573" s="73">
        <v>0</v>
      </c>
      <c r="G573" s="428"/>
      <c r="H573" s="428"/>
      <c r="I573" s="433"/>
      <c r="J573" s="433"/>
      <c r="K573" s="433"/>
      <c r="L573" s="413"/>
      <c r="M573" s="63"/>
    </row>
    <row r="574" spans="1:13" s="10" customFormat="1" ht="18.75" customHeight="1" x14ac:dyDescent="0.2">
      <c r="A574" s="563" t="s">
        <v>41</v>
      </c>
      <c r="B574" s="419" t="s">
        <v>409</v>
      </c>
      <c r="C574" s="563" t="s">
        <v>182</v>
      </c>
      <c r="D574" s="108" t="s">
        <v>57</v>
      </c>
      <c r="E574" s="45">
        <f>E575+E579</f>
        <v>1012992</v>
      </c>
      <c r="F574" s="45">
        <f>F575+F579</f>
        <v>1012992</v>
      </c>
      <c r="G574" s="426"/>
      <c r="H574" s="426" t="s">
        <v>429</v>
      </c>
      <c r="I574" s="431" t="s">
        <v>271</v>
      </c>
      <c r="J574" s="431">
        <v>100</v>
      </c>
      <c r="K574" s="431">
        <v>100</v>
      </c>
      <c r="L574" s="469"/>
      <c r="M574" s="63"/>
    </row>
    <row r="575" spans="1:13" s="10" customFormat="1" ht="19.5" x14ac:dyDescent="0.2">
      <c r="A575" s="564"/>
      <c r="B575" s="420"/>
      <c r="C575" s="564"/>
      <c r="D575" s="108" t="s">
        <v>62</v>
      </c>
      <c r="E575" s="45">
        <f>E576+E577+E578</f>
        <v>1012992</v>
      </c>
      <c r="F575" s="45">
        <f>F576+F577+F578</f>
        <v>1012992</v>
      </c>
      <c r="G575" s="427"/>
      <c r="H575" s="427"/>
      <c r="I575" s="432"/>
      <c r="J575" s="432"/>
      <c r="K575" s="432"/>
      <c r="L575" s="470"/>
      <c r="M575" s="63"/>
    </row>
    <row r="576" spans="1:13" s="10" customFormat="1" x14ac:dyDescent="0.2">
      <c r="A576" s="564"/>
      <c r="B576" s="420"/>
      <c r="C576" s="564"/>
      <c r="D576" s="108" t="s">
        <v>64</v>
      </c>
      <c r="E576" s="49">
        <v>1012992</v>
      </c>
      <c r="F576" s="49">
        <v>1012992</v>
      </c>
      <c r="G576" s="427"/>
      <c r="H576" s="427"/>
      <c r="I576" s="432"/>
      <c r="J576" s="432"/>
      <c r="K576" s="432"/>
      <c r="L576" s="470"/>
      <c r="M576" s="63"/>
    </row>
    <row r="577" spans="1:13" s="10" customFormat="1" x14ac:dyDescent="0.2">
      <c r="A577" s="564"/>
      <c r="B577" s="420"/>
      <c r="C577" s="564"/>
      <c r="D577" s="108" t="s">
        <v>65</v>
      </c>
      <c r="E577" s="45">
        <v>0</v>
      </c>
      <c r="F577" s="45">
        <v>0</v>
      </c>
      <c r="G577" s="427"/>
      <c r="H577" s="427"/>
      <c r="I577" s="432"/>
      <c r="J577" s="432"/>
      <c r="K577" s="432"/>
      <c r="L577" s="470"/>
      <c r="M577" s="63"/>
    </row>
    <row r="578" spans="1:13" s="10" customFormat="1" ht="19.5" x14ac:dyDescent="0.2">
      <c r="A578" s="564"/>
      <c r="B578" s="420"/>
      <c r="C578" s="564"/>
      <c r="D578" s="108" t="s">
        <v>66</v>
      </c>
      <c r="E578" s="47">
        <v>0</v>
      </c>
      <c r="F578" s="46">
        <v>0</v>
      </c>
      <c r="G578" s="427"/>
      <c r="H578" s="427"/>
      <c r="I578" s="432"/>
      <c r="J578" s="432"/>
      <c r="K578" s="432"/>
      <c r="L578" s="470"/>
      <c r="M578" s="63"/>
    </row>
    <row r="579" spans="1:13" s="10" customFormat="1" ht="19.5" x14ac:dyDescent="0.2">
      <c r="A579" s="565"/>
      <c r="B579" s="448"/>
      <c r="C579" s="564"/>
      <c r="D579" s="108" t="s">
        <v>63</v>
      </c>
      <c r="E579" s="45">
        <v>0</v>
      </c>
      <c r="F579" s="45">
        <v>0</v>
      </c>
      <c r="G579" s="428"/>
      <c r="H579" s="428"/>
      <c r="I579" s="433"/>
      <c r="J579" s="433"/>
      <c r="K579" s="433"/>
      <c r="L579" s="471"/>
      <c r="M579" s="63"/>
    </row>
    <row r="580" spans="1:13" s="10" customFormat="1" ht="12.75" customHeight="1" x14ac:dyDescent="0.2">
      <c r="A580" s="563" t="s">
        <v>42</v>
      </c>
      <c r="B580" s="419" t="s">
        <v>446</v>
      </c>
      <c r="C580" s="563" t="s">
        <v>182</v>
      </c>
      <c r="D580" s="206" t="s">
        <v>57</v>
      </c>
      <c r="E580" s="45">
        <f>E581+E585</f>
        <v>8200000</v>
      </c>
      <c r="F580" s="45">
        <f>F581+F585</f>
        <v>8200000</v>
      </c>
      <c r="G580" s="426"/>
      <c r="H580" s="426" t="s">
        <v>447</v>
      </c>
      <c r="I580" s="431" t="s">
        <v>271</v>
      </c>
      <c r="J580" s="431">
        <v>48</v>
      </c>
      <c r="K580" s="431">
        <v>55</v>
      </c>
      <c r="L580" s="469"/>
      <c r="M580" s="88"/>
    </row>
    <row r="581" spans="1:13" s="10" customFormat="1" ht="19.5" x14ac:dyDescent="0.2">
      <c r="A581" s="564"/>
      <c r="B581" s="420"/>
      <c r="C581" s="564"/>
      <c r="D581" s="206" t="s">
        <v>62</v>
      </c>
      <c r="E581" s="45">
        <f>E582+E583+E584</f>
        <v>8200000</v>
      </c>
      <c r="F581" s="45">
        <f>F582+F583+F584</f>
        <v>8200000</v>
      </c>
      <c r="G581" s="427"/>
      <c r="H581" s="427"/>
      <c r="I581" s="432"/>
      <c r="J581" s="432"/>
      <c r="K581" s="432"/>
      <c r="L581" s="470"/>
      <c r="M581" s="88"/>
    </row>
    <row r="582" spans="1:13" s="10" customFormat="1" x14ac:dyDescent="0.2">
      <c r="A582" s="564"/>
      <c r="B582" s="420"/>
      <c r="C582" s="564"/>
      <c r="D582" s="206" t="s">
        <v>64</v>
      </c>
      <c r="E582" s="49">
        <v>574000</v>
      </c>
      <c r="F582" s="49">
        <v>574000</v>
      </c>
      <c r="G582" s="427"/>
      <c r="H582" s="427"/>
      <c r="I582" s="432"/>
      <c r="J582" s="432"/>
      <c r="K582" s="432"/>
      <c r="L582" s="470"/>
      <c r="M582" s="88"/>
    </row>
    <row r="583" spans="1:13" s="10" customFormat="1" x14ac:dyDescent="0.2">
      <c r="A583" s="564"/>
      <c r="B583" s="420"/>
      <c r="C583" s="564"/>
      <c r="D583" s="206" t="s">
        <v>65</v>
      </c>
      <c r="E583" s="45">
        <v>7626000</v>
      </c>
      <c r="F583" s="45">
        <v>7626000</v>
      </c>
      <c r="G583" s="427"/>
      <c r="H583" s="427"/>
      <c r="I583" s="432"/>
      <c r="J583" s="432"/>
      <c r="K583" s="432"/>
      <c r="L583" s="470"/>
      <c r="M583" s="88"/>
    </row>
    <row r="584" spans="1:13" s="10" customFormat="1" ht="19.5" x14ac:dyDescent="0.2">
      <c r="A584" s="564"/>
      <c r="B584" s="420"/>
      <c r="C584" s="564"/>
      <c r="D584" s="206" t="s">
        <v>66</v>
      </c>
      <c r="E584" s="47">
        <v>0</v>
      </c>
      <c r="F584" s="46">
        <v>0</v>
      </c>
      <c r="G584" s="427"/>
      <c r="H584" s="427"/>
      <c r="I584" s="432"/>
      <c r="J584" s="432"/>
      <c r="K584" s="432"/>
      <c r="L584" s="470"/>
      <c r="M584" s="88"/>
    </row>
    <row r="585" spans="1:13" s="10" customFormat="1" ht="207.75" customHeight="1" x14ac:dyDescent="0.2">
      <c r="A585" s="565"/>
      <c r="B585" s="448"/>
      <c r="C585" s="564"/>
      <c r="D585" s="206" t="s">
        <v>63</v>
      </c>
      <c r="E585" s="45">
        <v>0</v>
      </c>
      <c r="F585" s="45">
        <v>0</v>
      </c>
      <c r="G585" s="428"/>
      <c r="H585" s="428"/>
      <c r="I585" s="433"/>
      <c r="J585" s="433"/>
      <c r="K585" s="433"/>
      <c r="L585" s="471"/>
      <c r="M585" s="88"/>
    </row>
    <row r="586" spans="1:13" s="10" customFormat="1" ht="12.75" customHeight="1" x14ac:dyDescent="0.2">
      <c r="A586" s="563" t="s">
        <v>43</v>
      </c>
      <c r="B586" s="419" t="s">
        <v>482</v>
      </c>
      <c r="C586" s="563" t="s">
        <v>182</v>
      </c>
      <c r="D586" s="206" t="s">
        <v>57</v>
      </c>
      <c r="E586" s="45">
        <f>E587+E591</f>
        <v>31313767.800000001</v>
      </c>
      <c r="F586" s="45">
        <f>F587+F591</f>
        <v>31313767.800000001</v>
      </c>
      <c r="G586" s="426"/>
      <c r="H586" s="426" t="s">
        <v>29</v>
      </c>
      <c r="I586" s="431" t="s">
        <v>30</v>
      </c>
      <c r="J586" s="431">
        <v>22294</v>
      </c>
      <c r="K586" s="431">
        <v>22446</v>
      </c>
      <c r="L586" s="469"/>
      <c r="M586" s="88"/>
    </row>
    <row r="587" spans="1:13" s="10" customFormat="1" ht="19.5" x14ac:dyDescent="0.2">
      <c r="A587" s="564"/>
      <c r="B587" s="420"/>
      <c r="C587" s="564"/>
      <c r="D587" s="206" t="s">
        <v>62</v>
      </c>
      <c r="E587" s="45">
        <f>E588+E589+E590</f>
        <v>31313767.800000001</v>
      </c>
      <c r="F587" s="45">
        <f>F588+F589+F590</f>
        <v>31313767.800000001</v>
      </c>
      <c r="G587" s="427"/>
      <c r="H587" s="427"/>
      <c r="I587" s="432"/>
      <c r="J587" s="432"/>
      <c r="K587" s="432"/>
      <c r="L587" s="470"/>
      <c r="M587" s="88"/>
    </row>
    <row r="588" spans="1:13" s="10" customFormat="1" x14ac:dyDescent="0.2">
      <c r="A588" s="564"/>
      <c r="B588" s="420"/>
      <c r="C588" s="564"/>
      <c r="D588" s="206" t="s">
        <v>64</v>
      </c>
      <c r="E588" s="49">
        <v>31313767.800000001</v>
      </c>
      <c r="F588" s="49">
        <v>31313767.800000001</v>
      </c>
      <c r="G588" s="427"/>
      <c r="H588" s="427"/>
      <c r="I588" s="432"/>
      <c r="J588" s="432"/>
      <c r="K588" s="432"/>
      <c r="L588" s="470"/>
      <c r="M588" s="88"/>
    </row>
    <row r="589" spans="1:13" s="10" customFormat="1" x14ac:dyDescent="0.2">
      <c r="A589" s="564"/>
      <c r="B589" s="420"/>
      <c r="C589" s="564"/>
      <c r="D589" s="206" t="s">
        <v>65</v>
      </c>
      <c r="E589" s="45">
        <v>0</v>
      </c>
      <c r="F589" s="45">
        <v>0</v>
      </c>
      <c r="G589" s="427"/>
      <c r="H589" s="427"/>
      <c r="I589" s="432"/>
      <c r="J589" s="432"/>
      <c r="K589" s="432"/>
      <c r="L589" s="470"/>
      <c r="M589" s="88"/>
    </row>
    <row r="590" spans="1:13" s="10" customFormat="1" ht="19.5" x14ac:dyDescent="0.2">
      <c r="A590" s="564"/>
      <c r="B590" s="420"/>
      <c r="C590" s="564"/>
      <c r="D590" s="206" t="s">
        <v>66</v>
      </c>
      <c r="E590" s="47">
        <v>0</v>
      </c>
      <c r="F590" s="46">
        <v>0</v>
      </c>
      <c r="G590" s="427"/>
      <c r="H590" s="427"/>
      <c r="I590" s="432"/>
      <c r="J590" s="432"/>
      <c r="K590" s="432"/>
      <c r="L590" s="470"/>
      <c r="M590" s="88"/>
    </row>
    <row r="591" spans="1:13" s="10" customFormat="1" ht="19.5" x14ac:dyDescent="0.2">
      <c r="A591" s="565"/>
      <c r="B591" s="448"/>
      <c r="C591" s="564"/>
      <c r="D591" s="206" t="s">
        <v>63</v>
      </c>
      <c r="E591" s="45">
        <v>0</v>
      </c>
      <c r="F591" s="45">
        <v>0</v>
      </c>
      <c r="G591" s="428"/>
      <c r="H591" s="428"/>
      <c r="I591" s="433"/>
      <c r="J591" s="433"/>
      <c r="K591" s="433"/>
      <c r="L591" s="471"/>
      <c r="M591" s="88"/>
    </row>
    <row r="592" spans="1:13" s="10" customFormat="1" ht="12.75" customHeight="1" x14ac:dyDescent="0.2">
      <c r="A592" s="563" t="s">
        <v>44</v>
      </c>
      <c r="B592" s="419" t="s">
        <v>483</v>
      </c>
      <c r="C592" s="563" t="s">
        <v>182</v>
      </c>
      <c r="D592" s="274" t="s">
        <v>57</v>
      </c>
      <c r="E592" s="45">
        <f>E593+E597</f>
        <v>91178219.400000006</v>
      </c>
      <c r="F592" s="45">
        <f>F593+F597</f>
        <v>91178219.400000006</v>
      </c>
      <c r="G592" s="426"/>
      <c r="H592" s="426" t="s">
        <v>27</v>
      </c>
      <c r="I592" s="431" t="s">
        <v>28</v>
      </c>
      <c r="J592" s="431">
        <v>35155</v>
      </c>
      <c r="K592" s="431">
        <v>34131</v>
      </c>
      <c r="L592" s="641" t="s">
        <v>559</v>
      </c>
      <c r="M592" s="88"/>
    </row>
    <row r="593" spans="1:18" s="10" customFormat="1" ht="19.5" x14ac:dyDescent="0.2">
      <c r="A593" s="564"/>
      <c r="B593" s="420"/>
      <c r="C593" s="564"/>
      <c r="D593" s="274" t="s">
        <v>62</v>
      </c>
      <c r="E593" s="45">
        <f>E594+E595+E596</f>
        <v>91178219.400000006</v>
      </c>
      <c r="F593" s="45">
        <f>F594+F595+F596</f>
        <v>91178219.400000006</v>
      </c>
      <c r="G593" s="427"/>
      <c r="H593" s="427"/>
      <c r="I593" s="432"/>
      <c r="J593" s="432"/>
      <c r="K593" s="432"/>
      <c r="L593" s="642"/>
      <c r="M593" s="88"/>
    </row>
    <row r="594" spans="1:18" s="10" customFormat="1" x14ac:dyDescent="0.2">
      <c r="A594" s="564"/>
      <c r="B594" s="420"/>
      <c r="C594" s="564"/>
      <c r="D594" s="274" t="s">
        <v>64</v>
      </c>
      <c r="E594" s="49">
        <v>91178219.400000006</v>
      </c>
      <c r="F594" s="49">
        <v>91178219.400000006</v>
      </c>
      <c r="G594" s="427"/>
      <c r="H594" s="427"/>
      <c r="I594" s="432"/>
      <c r="J594" s="432"/>
      <c r="K594" s="432"/>
      <c r="L594" s="642"/>
      <c r="M594" s="88"/>
    </row>
    <row r="595" spans="1:18" s="10" customFormat="1" x14ac:dyDescent="0.2">
      <c r="A595" s="564"/>
      <c r="B595" s="420"/>
      <c r="C595" s="564"/>
      <c r="D595" s="274" t="s">
        <v>65</v>
      </c>
      <c r="E595" s="45">
        <v>0</v>
      </c>
      <c r="F595" s="45">
        <v>0</v>
      </c>
      <c r="G595" s="427"/>
      <c r="H595" s="427"/>
      <c r="I595" s="432"/>
      <c r="J595" s="432"/>
      <c r="K595" s="432"/>
      <c r="L595" s="642"/>
      <c r="M595" s="88"/>
    </row>
    <row r="596" spans="1:18" s="10" customFormat="1" ht="19.5" x14ac:dyDescent="0.2">
      <c r="A596" s="564"/>
      <c r="B596" s="420"/>
      <c r="C596" s="564"/>
      <c r="D596" s="274" t="s">
        <v>66</v>
      </c>
      <c r="E596" s="47">
        <v>0</v>
      </c>
      <c r="F596" s="46">
        <v>0</v>
      </c>
      <c r="G596" s="427"/>
      <c r="H596" s="427"/>
      <c r="I596" s="432"/>
      <c r="J596" s="432"/>
      <c r="K596" s="432"/>
      <c r="L596" s="642"/>
      <c r="M596" s="88"/>
    </row>
    <row r="597" spans="1:18" s="10" customFormat="1" ht="19.5" x14ac:dyDescent="0.2">
      <c r="A597" s="565"/>
      <c r="B597" s="448"/>
      <c r="C597" s="564"/>
      <c r="D597" s="274" t="s">
        <v>63</v>
      </c>
      <c r="E597" s="45">
        <v>0</v>
      </c>
      <c r="F597" s="45">
        <v>0</v>
      </c>
      <c r="G597" s="428"/>
      <c r="H597" s="428"/>
      <c r="I597" s="433"/>
      <c r="J597" s="433"/>
      <c r="K597" s="433"/>
      <c r="L597" s="643"/>
      <c r="M597" s="88"/>
    </row>
    <row r="598" spans="1:18" s="5" customFormat="1" ht="13.5" customHeight="1" x14ac:dyDescent="0.2">
      <c r="A598" s="526" t="s">
        <v>96</v>
      </c>
      <c r="B598" s="466" t="s">
        <v>100</v>
      </c>
      <c r="C598" s="466"/>
      <c r="D598" s="147" t="s">
        <v>57</v>
      </c>
      <c r="E598" s="32">
        <f>E599+E603</f>
        <v>2504571841.27</v>
      </c>
      <c r="F598" s="32">
        <f>F599+F603</f>
        <v>2504024125.3499999</v>
      </c>
      <c r="G598" s="463"/>
      <c r="H598" s="502"/>
      <c r="I598" s="502"/>
      <c r="J598" s="502"/>
      <c r="K598" s="500"/>
      <c r="L598" s="434"/>
      <c r="M598" s="63"/>
      <c r="N598"/>
      <c r="O598"/>
      <c r="P598"/>
      <c r="Q598"/>
      <c r="R598"/>
    </row>
    <row r="599" spans="1:18" s="5" customFormat="1" ht="12.75" customHeight="1" x14ac:dyDescent="0.2">
      <c r="A599" s="527"/>
      <c r="B599" s="543"/>
      <c r="C599" s="467"/>
      <c r="D599" s="147" t="s">
        <v>62</v>
      </c>
      <c r="E599" s="32">
        <f>E600+E601+E602</f>
        <v>2504571841.27</v>
      </c>
      <c r="F599" s="32">
        <f>F600+F601+F602</f>
        <v>2504024125.3499999</v>
      </c>
      <c r="G599" s="464"/>
      <c r="H599" s="500"/>
      <c r="I599" s="500"/>
      <c r="J599" s="500"/>
      <c r="K599" s="500"/>
      <c r="L599" s="435"/>
      <c r="M599" s="63"/>
    </row>
    <row r="600" spans="1:18" s="5" customFormat="1" x14ac:dyDescent="0.2">
      <c r="A600" s="527"/>
      <c r="B600" s="543"/>
      <c r="C600" s="467"/>
      <c r="D600" s="147" t="s">
        <v>64</v>
      </c>
      <c r="E600" s="32">
        <f t="shared" ref="E600:F603" si="18">E606+E618+E654+E666+E678+E690</f>
        <v>230533641.26999998</v>
      </c>
      <c r="F600" s="32">
        <f t="shared" si="18"/>
        <v>230052941.90000001</v>
      </c>
      <c r="G600" s="464"/>
      <c r="H600" s="500"/>
      <c r="I600" s="500"/>
      <c r="J600" s="500"/>
      <c r="K600" s="500"/>
      <c r="L600" s="435"/>
      <c r="M600" s="63"/>
    </row>
    <row r="601" spans="1:18" s="5" customFormat="1" ht="14.25" customHeight="1" x14ac:dyDescent="0.2">
      <c r="A601" s="527"/>
      <c r="B601" s="543"/>
      <c r="C601" s="467"/>
      <c r="D601" s="177" t="s">
        <v>65</v>
      </c>
      <c r="E601" s="32">
        <f t="shared" si="18"/>
        <v>2091850600</v>
      </c>
      <c r="F601" s="32">
        <f t="shared" si="18"/>
        <v>2091783583.45</v>
      </c>
      <c r="G601" s="464"/>
      <c r="H601" s="500"/>
      <c r="I601" s="500"/>
      <c r="J601" s="500"/>
      <c r="K601" s="500"/>
      <c r="L601" s="435"/>
      <c r="M601" s="63"/>
    </row>
    <row r="602" spans="1:18" s="5" customFormat="1" ht="24" customHeight="1" x14ac:dyDescent="0.2">
      <c r="A602" s="527"/>
      <c r="B602" s="543"/>
      <c r="C602" s="467"/>
      <c r="D602" s="147" t="s">
        <v>66</v>
      </c>
      <c r="E602" s="32">
        <f t="shared" si="18"/>
        <v>182187600</v>
      </c>
      <c r="F602" s="32">
        <f t="shared" si="18"/>
        <v>182187600</v>
      </c>
      <c r="G602" s="464"/>
      <c r="H602" s="500"/>
      <c r="I602" s="500"/>
      <c r="J602" s="500"/>
      <c r="K602" s="500"/>
      <c r="L602" s="435"/>
      <c r="M602" s="63"/>
    </row>
    <row r="603" spans="1:18" s="5" customFormat="1" ht="18.75" customHeight="1" x14ac:dyDescent="0.2">
      <c r="A603" s="528"/>
      <c r="B603" s="544"/>
      <c r="C603" s="468"/>
      <c r="D603" s="177" t="s">
        <v>63</v>
      </c>
      <c r="E603" s="32">
        <f t="shared" si="18"/>
        <v>0</v>
      </c>
      <c r="F603" s="32">
        <f t="shared" si="18"/>
        <v>0</v>
      </c>
      <c r="G603" s="465"/>
      <c r="H603" s="501"/>
      <c r="I603" s="501"/>
      <c r="J603" s="501"/>
      <c r="K603" s="501"/>
      <c r="L603" s="436"/>
      <c r="M603" s="63"/>
    </row>
    <row r="604" spans="1:18" s="4" customFormat="1" ht="12.75" customHeight="1" x14ac:dyDescent="0.2">
      <c r="A604" s="452" t="s">
        <v>97</v>
      </c>
      <c r="B604" s="459" t="s">
        <v>118</v>
      </c>
      <c r="C604" s="459"/>
      <c r="D604" s="113" t="s">
        <v>57</v>
      </c>
      <c r="E604" s="89">
        <f>E605+E609</f>
        <v>58366299.659999996</v>
      </c>
      <c r="F604" s="89">
        <f>F605+F609</f>
        <v>57885600.289999999</v>
      </c>
      <c r="G604" s="454"/>
      <c r="H604" s="109"/>
      <c r="I604" s="109"/>
      <c r="J604" s="235"/>
      <c r="K604" s="235"/>
      <c r="L604" s="437"/>
      <c r="M604" s="63"/>
    </row>
    <row r="605" spans="1:18" s="4" customFormat="1" ht="18" customHeight="1" x14ac:dyDescent="0.2">
      <c r="A605" s="453"/>
      <c r="B605" s="536"/>
      <c r="C605" s="460"/>
      <c r="D605" s="117" t="s">
        <v>62</v>
      </c>
      <c r="E605" s="89">
        <f>E606+E607+E608</f>
        <v>58366299.659999996</v>
      </c>
      <c r="F605" s="89">
        <f>F606+F607+F608</f>
        <v>57885600.289999999</v>
      </c>
      <c r="G605" s="455"/>
      <c r="H605" s="110"/>
      <c r="I605" s="110"/>
      <c r="J605" s="236"/>
      <c r="K605" s="236"/>
      <c r="L605" s="438"/>
      <c r="M605" s="63"/>
    </row>
    <row r="606" spans="1:18" s="4" customFormat="1" ht="11.25" customHeight="1" x14ac:dyDescent="0.2">
      <c r="A606" s="453"/>
      <c r="B606" s="536"/>
      <c r="C606" s="460"/>
      <c r="D606" s="117" t="s">
        <v>64</v>
      </c>
      <c r="E606" s="380">
        <f>E612</f>
        <v>58366299.659999996</v>
      </c>
      <c r="F606" s="89">
        <f t="shared" ref="E606:F609" si="19">F612</f>
        <v>57885600.289999999</v>
      </c>
      <c r="G606" s="455"/>
      <c r="H606" s="110"/>
      <c r="I606" s="110"/>
      <c r="J606" s="236"/>
      <c r="K606" s="236"/>
      <c r="L606" s="438"/>
      <c r="M606" s="63"/>
    </row>
    <row r="607" spans="1:18" s="4" customFormat="1" ht="13.5" customHeight="1" x14ac:dyDescent="0.2">
      <c r="A607" s="453"/>
      <c r="B607" s="536"/>
      <c r="C607" s="460"/>
      <c r="D607" s="113" t="s">
        <v>65</v>
      </c>
      <c r="E607" s="89">
        <f t="shared" si="19"/>
        <v>0</v>
      </c>
      <c r="F607" s="89">
        <f t="shared" si="19"/>
        <v>0</v>
      </c>
      <c r="G607" s="455"/>
      <c r="H607" s="110"/>
      <c r="I607" s="110"/>
      <c r="J607" s="236"/>
      <c r="K607" s="236"/>
      <c r="L607" s="438"/>
      <c r="M607" s="63"/>
    </row>
    <row r="608" spans="1:18" s="4" customFormat="1" ht="22.5" customHeight="1" x14ac:dyDescent="0.2">
      <c r="A608" s="453"/>
      <c r="B608" s="536"/>
      <c r="C608" s="460"/>
      <c r="D608" s="117" t="s">
        <v>66</v>
      </c>
      <c r="E608" s="89">
        <f t="shared" si="19"/>
        <v>0</v>
      </c>
      <c r="F608" s="89">
        <f t="shared" si="19"/>
        <v>0</v>
      </c>
      <c r="G608" s="455"/>
      <c r="H608" s="110"/>
      <c r="I608" s="110"/>
      <c r="J608" s="236"/>
      <c r="K608" s="236"/>
      <c r="L608" s="438"/>
      <c r="M608" s="63"/>
    </row>
    <row r="609" spans="1:13" s="4" customFormat="1" ht="21.75" customHeight="1" x14ac:dyDescent="0.2">
      <c r="A609" s="453"/>
      <c r="B609" s="536"/>
      <c r="C609" s="460"/>
      <c r="D609" s="113" t="s">
        <v>63</v>
      </c>
      <c r="E609" s="89">
        <f t="shared" si="19"/>
        <v>0</v>
      </c>
      <c r="F609" s="89">
        <f t="shared" si="19"/>
        <v>0</v>
      </c>
      <c r="G609" s="455"/>
      <c r="H609" s="118"/>
      <c r="I609" s="118"/>
      <c r="J609" s="239"/>
      <c r="K609" s="239"/>
      <c r="L609" s="439"/>
      <c r="M609" s="63"/>
    </row>
    <row r="610" spans="1:13" ht="36.75" customHeight="1" x14ac:dyDescent="0.2">
      <c r="A610" s="456" t="s">
        <v>98</v>
      </c>
      <c r="B610" s="419" t="s">
        <v>120</v>
      </c>
      <c r="C610" s="419" t="s">
        <v>182</v>
      </c>
      <c r="D610" s="108" t="s">
        <v>57</v>
      </c>
      <c r="E610" s="175">
        <f>E611+E615</f>
        <v>58366299.659999996</v>
      </c>
      <c r="F610" s="175">
        <f>F611+F615</f>
        <v>57885600.289999999</v>
      </c>
      <c r="G610" s="426"/>
      <c r="H610" s="426" t="s">
        <v>121</v>
      </c>
      <c r="I610" s="431" t="s">
        <v>147</v>
      </c>
      <c r="J610" s="431">
        <v>102</v>
      </c>
      <c r="K610" s="431">
        <v>77</v>
      </c>
      <c r="L610" s="480" t="s">
        <v>541</v>
      </c>
      <c r="M610" s="63"/>
    </row>
    <row r="611" spans="1:13" ht="21" customHeight="1" x14ac:dyDescent="0.2">
      <c r="A611" s="457"/>
      <c r="B611" s="420"/>
      <c r="C611" s="421"/>
      <c r="D611" s="108" t="s">
        <v>62</v>
      </c>
      <c r="E611" s="175">
        <f>E612+E613+E614</f>
        <v>58366299.659999996</v>
      </c>
      <c r="F611" s="175">
        <f>F612+F613+F614</f>
        <v>57885600.289999999</v>
      </c>
      <c r="G611" s="427"/>
      <c r="H611" s="458"/>
      <c r="I611" s="462"/>
      <c r="J611" s="462"/>
      <c r="K611" s="461"/>
      <c r="L611" s="481"/>
      <c r="M611" s="63"/>
    </row>
    <row r="612" spans="1:13" ht="38.25" customHeight="1" x14ac:dyDescent="0.2">
      <c r="A612" s="457"/>
      <c r="B612" s="420"/>
      <c r="C612" s="421"/>
      <c r="D612" s="106" t="s">
        <v>64</v>
      </c>
      <c r="E612" s="383">
        <v>58366299.659999996</v>
      </c>
      <c r="F612" s="175">
        <v>57885600.289999999</v>
      </c>
      <c r="G612" s="427"/>
      <c r="H612" s="121" t="s">
        <v>122</v>
      </c>
      <c r="I612" s="105" t="s">
        <v>67</v>
      </c>
      <c r="J612" s="234">
        <v>100</v>
      </c>
      <c r="K612" s="245">
        <v>75.7</v>
      </c>
      <c r="L612" s="481"/>
      <c r="M612" s="63"/>
    </row>
    <row r="613" spans="1:13" ht="23.25" customHeight="1" x14ac:dyDescent="0.2">
      <c r="A613" s="457"/>
      <c r="B613" s="420"/>
      <c r="C613" s="421"/>
      <c r="D613" s="114" t="s">
        <v>65</v>
      </c>
      <c r="E613" s="175">
        <v>0</v>
      </c>
      <c r="F613" s="175">
        <v>0</v>
      </c>
      <c r="G613" s="427"/>
      <c r="H613" s="427" t="s">
        <v>123</v>
      </c>
      <c r="I613" s="475" t="s">
        <v>67</v>
      </c>
      <c r="J613" s="475">
        <v>100</v>
      </c>
      <c r="K613" s="475">
        <v>100</v>
      </c>
      <c r="L613" s="481"/>
      <c r="M613" s="63"/>
    </row>
    <row r="614" spans="1:13" ht="21" customHeight="1" x14ac:dyDescent="0.2">
      <c r="A614" s="457"/>
      <c r="B614" s="420"/>
      <c r="C614" s="421"/>
      <c r="D614" s="108" t="s">
        <v>66</v>
      </c>
      <c r="E614" s="155">
        <v>0</v>
      </c>
      <c r="F614" s="152">
        <v>0</v>
      </c>
      <c r="G614" s="427"/>
      <c r="H614" s="428"/>
      <c r="I614" s="477"/>
      <c r="J614" s="477"/>
      <c r="K614" s="477"/>
      <c r="L614" s="481"/>
      <c r="M614" s="63"/>
    </row>
    <row r="615" spans="1:13" ht="19.5" customHeight="1" x14ac:dyDescent="0.2">
      <c r="A615" s="457"/>
      <c r="B615" s="420"/>
      <c r="C615" s="421"/>
      <c r="D615" s="114" t="s">
        <v>63</v>
      </c>
      <c r="E615" s="175">
        <v>0</v>
      </c>
      <c r="F615" s="175">
        <v>0</v>
      </c>
      <c r="G615" s="428"/>
      <c r="H615" s="97" t="s">
        <v>322</v>
      </c>
      <c r="I615" s="105" t="s">
        <v>28</v>
      </c>
      <c r="J615" s="234">
        <v>32640</v>
      </c>
      <c r="K615" s="234">
        <v>24699</v>
      </c>
      <c r="L615" s="482"/>
      <c r="M615" s="63"/>
    </row>
    <row r="616" spans="1:13" s="4" customFormat="1" ht="12.75" customHeight="1" x14ac:dyDescent="0.2">
      <c r="A616" s="452" t="s">
        <v>143</v>
      </c>
      <c r="B616" s="459" t="s">
        <v>125</v>
      </c>
      <c r="C616" s="459"/>
      <c r="D616" s="113" t="s">
        <v>57</v>
      </c>
      <c r="E616" s="89">
        <f>E617+E621</f>
        <v>2285822155.6400003</v>
      </c>
      <c r="F616" s="89">
        <f>F617+F621</f>
        <v>2285822155.6400003</v>
      </c>
      <c r="G616" s="454"/>
      <c r="H616" s="109"/>
      <c r="I616" s="109"/>
      <c r="J616" s="235"/>
      <c r="K616" s="235"/>
      <c r="L616" s="437"/>
      <c r="M616" s="63"/>
    </row>
    <row r="617" spans="1:13" s="4" customFormat="1" ht="18" customHeight="1" x14ac:dyDescent="0.2">
      <c r="A617" s="453"/>
      <c r="B617" s="536"/>
      <c r="C617" s="460"/>
      <c r="D617" s="117" t="s">
        <v>62</v>
      </c>
      <c r="E617" s="89">
        <f>E618+E619+E620</f>
        <v>2285822155.6400003</v>
      </c>
      <c r="F617" s="89">
        <f>F618+F619+F620</f>
        <v>2285822155.6400003</v>
      </c>
      <c r="G617" s="455"/>
      <c r="H617" s="110"/>
      <c r="I617" s="110"/>
      <c r="J617" s="236"/>
      <c r="K617" s="236"/>
      <c r="L617" s="438"/>
      <c r="M617" s="63"/>
    </row>
    <row r="618" spans="1:13" s="4" customFormat="1" ht="11.25" customHeight="1" x14ac:dyDescent="0.2">
      <c r="A618" s="453"/>
      <c r="B618" s="536"/>
      <c r="C618" s="460"/>
      <c r="D618" s="117" t="s">
        <v>64</v>
      </c>
      <c r="E618" s="347">
        <f t="shared" ref="E618:F620" si="20">E624+E630+E636+E642+E648</f>
        <v>14028355.640000001</v>
      </c>
      <c r="F618" s="347">
        <f t="shared" si="20"/>
        <v>14028355.640000001</v>
      </c>
      <c r="G618" s="455"/>
      <c r="H618" s="110"/>
      <c r="I618" s="110"/>
      <c r="J618" s="236"/>
      <c r="K618" s="236"/>
      <c r="L618" s="438"/>
      <c r="M618" s="63"/>
    </row>
    <row r="619" spans="1:13" s="4" customFormat="1" ht="13.5" customHeight="1" x14ac:dyDescent="0.2">
      <c r="A619" s="453"/>
      <c r="B619" s="536"/>
      <c r="C619" s="460"/>
      <c r="D619" s="113" t="s">
        <v>65</v>
      </c>
      <c r="E619" s="347">
        <f t="shared" si="20"/>
        <v>2089606200</v>
      </c>
      <c r="F619" s="347">
        <f t="shared" si="20"/>
        <v>2089606200</v>
      </c>
      <c r="G619" s="455"/>
      <c r="H619" s="110"/>
      <c r="I619" s="110"/>
      <c r="J619" s="236"/>
      <c r="K619" s="236"/>
      <c r="L619" s="438"/>
      <c r="M619" s="63"/>
    </row>
    <row r="620" spans="1:13" s="4" customFormat="1" ht="22.5" customHeight="1" x14ac:dyDescent="0.2">
      <c r="A620" s="453"/>
      <c r="B620" s="536"/>
      <c r="C620" s="460"/>
      <c r="D620" s="117" t="s">
        <v>66</v>
      </c>
      <c r="E620" s="347">
        <f t="shared" si="20"/>
        <v>182187600</v>
      </c>
      <c r="F620" s="347">
        <f t="shared" si="20"/>
        <v>182187600</v>
      </c>
      <c r="G620" s="455"/>
      <c r="H620" s="110"/>
      <c r="I620" s="110"/>
      <c r="J620" s="236"/>
      <c r="K620" s="236"/>
      <c r="L620" s="438"/>
      <c r="M620" s="63"/>
    </row>
    <row r="621" spans="1:13" s="4" customFormat="1" ht="18.75" customHeight="1" x14ac:dyDescent="0.2">
      <c r="A621" s="453"/>
      <c r="B621" s="536"/>
      <c r="C621" s="460"/>
      <c r="D621" s="113" t="s">
        <v>63</v>
      </c>
      <c r="E621" s="89">
        <f>E627+E633+E639+E645+E651</f>
        <v>0</v>
      </c>
      <c r="F621" s="347">
        <f>F627+F633+F639+F645+F651</f>
        <v>0</v>
      </c>
      <c r="G621" s="455"/>
      <c r="H621" s="118"/>
      <c r="I621" s="118"/>
      <c r="J621" s="239"/>
      <c r="K621" s="239"/>
      <c r="L621" s="439"/>
      <c r="M621" s="63"/>
    </row>
    <row r="622" spans="1:13" ht="13.5" customHeight="1" x14ac:dyDescent="0.2">
      <c r="A622" s="417" t="s">
        <v>144</v>
      </c>
      <c r="B622" s="419" t="s">
        <v>127</v>
      </c>
      <c r="C622" s="419" t="s">
        <v>182</v>
      </c>
      <c r="D622" s="114" t="s">
        <v>57</v>
      </c>
      <c r="E622" s="73">
        <f>E623+E627</f>
        <v>14028355.640000001</v>
      </c>
      <c r="F622" s="73">
        <f>F623+F627</f>
        <v>14028355.640000001</v>
      </c>
      <c r="G622" s="449"/>
      <c r="H622" s="426" t="s">
        <v>128</v>
      </c>
      <c r="I622" s="431" t="s">
        <v>150</v>
      </c>
      <c r="J622" s="503">
        <v>14</v>
      </c>
      <c r="K622" s="431">
        <v>14</v>
      </c>
      <c r="L622" s="411"/>
      <c r="M622" s="63"/>
    </row>
    <row r="623" spans="1:13" ht="18" customHeight="1" x14ac:dyDescent="0.2">
      <c r="A623" s="446"/>
      <c r="B623" s="420"/>
      <c r="C623" s="421"/>
      <c r="D623" s="108" t="s">
        <v>62</v>
      </c>
      <c r="E623" s="73">
        <f>E624+E625+E626</f>
        <v>14028355.640000001</v>
      </c>
      <c r="F623" s="160">
        <f>F624+F625+F626</f>
        <v>14028355.640000001</v>
      </c>
      <c r="G623" s="450"/>
      <c r="H623" s="510"/>
      <c r="I623" s="432"/>
      <c r="J623" s="504"/>
      <c r="K623" s="432"/>
      <c r="L623" s="412"/>
      <c r="M623" s="63"/>
    </row>
    <row r="624" spans="1:13" ht="11.25" customHeight="1" x14ac:dyDescent="0.2">
      <c r="A624" s="446"/>
      <c r="B624" s="420"/>
      <c r="C624" s="421"/>
      <c r="D624" s="106" t="s">
        <v>64</v>
      </c>
      <c r="E624" s="159">
        <v>14028355.640000001</v>
      </c>
      <c r="F624" s="363">
        <v>14028355.640000001</v>
      </c>
      <c r="G624" s="450"/>
      <c r="H624" s="510"/>
      <c r="I624" s="432"/>
      <c r="J624" s="504"/>
      <c r="K624" s="432"/>
      <c r="L624" s="412"/>
      <c r="M624" s="63"/>
    </row>
    <row r="625" spans="1:13" ht="11.25" customHeight="1" x14ac:dyDescent="0.2">
      <c r="A625" s="446"/>
      <c r="B625" s="420"/>
      <c r="C625" s="421"/>
      <c r="D625" s="114" t="s">
        <v>65</v>
      </c>
      <c r="E625" s="73">
        <v>0</v>
      </c>
      <c r="F625" s="73">
        <v>0</v>
      </c>
      <c r="G625" s="450"/>
      <c r="H625" s="496"/>
      <c r="I625" s="461"/>
      <c r="J625" s="505"/>
      <c r="K625" s="461"/>
      <c r="L625" s="412"/>
      <c r="M625" s="63"/>
    </row>
    <row r="626" spans="1:13" ht="19.5" customHeight="1" x14ac:dyDescent="0.2">
      <c r="A626" s="446"/>
      <c r="B626" s="420"/>
      <c r="C626" s="421"/>
      <c r="D626" s="108" t="s">
        <v>66</v>
      </c>
      <c r="E626" s="160">
        <v>0</v>
      </c>
      <c r="F626" s="159">
        <v>0</v>
      </c>
      <c r="G626" s="450"/>
      <c r="H626" s="496"/>
      <c r="I626" s="461"/>
      <c r="J626" s="505"/>
      <c r="K626" s="461"/>
      <c r="L626" s="412"/>
      <c r="M626" s="63"/>
    </row>
    <row r="627" spans="1:13" ht="27.75" customHeight="1" x14ac:dyDescent="0.2">
      <c r="A627" s="447"/>
      <c r="B627" s="448"/>
      <c r="C627" s="421"/>
      <c r="D627" s="114" t="s">
        <v>63</v>
      </c>
      <c r="E627" s="73">
        <v>0</v>
      </c>
      <c r="F627" s="73">
        <v>0</v>
      </c>
      <c r="G627" s="451"/>
      <c r="H627" s="511"/>
      <c r="I627" s="462"/>
      <c r="J627" s="506"/>
      <c r="K627" s="462"/>
      <c r="L627" s="413"/>
      <c r="M627" s="63"/>
    </row>
    <row r="628" spans="1:13" s="86" customFormat="1" ht="18" customHeight="1" x14ac:dyDescent="0.2">
      <c r="A628" s="417" t="s">
        <v>145</v>
      </c>
      <c r="B628" s="419" t="s">
        <v>484</v>
      </c>
      <c r="C628" s="419" t="s">
        <v>182</v>
      </c>
      <c r="D628" s="272" t="s">
        <v>57</v>
      </c>
      <c r="E628" s="213">
        <f>E629+E633</f>
        <v>645432500</v>
      </c>
      <c r="F628" s="213">
        <f>F629+F633</f>
        <v>645432500</v>
      </c>
      <c r="G628" s="449"/>
      <c r="H628" s="419" t="s">
        <v>485</v>
      </c>
      <c r="I628" s="431" t="s">
        <v>234</v>
      </c>
      <c r="J628" s="503" t="s">
        <v>486</v>
      </c>
      <c r="K628" s="346">
        <v>44280</v>
      </c>
      <c r="L628" s="411"/>
      <c r="M628" s="88"/>
    </row>
    <row r="629" spans="1:13" s="86" customFormat="1" ht="18" customHeight="1" x14ac:dyDescent="0.2">
      <c r="A629" s="446"/>
      <c r="B629" s="420"/>
      <c r="C629" s="421"/>
      <c r="D629" s="274" t="s">
        <v>62</v>
      </c>
      <c r="E629" s="213">
        <f>E630+E631+E632</f>
        <v>645432500</v>
      </c>
      <c r="F629" s="278">
        <f>F630+F631+F632</f>
        <v>645432500</v>
      </c>
      <c r="G629" s="450"/>
      <c r="H629" s="420"/>
      <c r="I629" s="432"/>
      <c r="J629" s="504"/>
      <c r="K629" s="275"/>
      <c r="L629" s="412"/>
      <c r="M629" s="88"/>
    </row>
    <row r="630" spans="1:13" s="86" customFormat="1" ht="18" customHeight="1" x14ac:dyDescent="0.2">
      <c r="A630" s="446"/>
      <c r="B630" s="420"/>
      <c r="C630" s="421"/>
      <c r="D630" s="271" t="s">
        <v>64</v>
      </c>
      <c r="E630" s="277">
        <v>0</v>
      </c>
      <c r="F630" s="213">
        <v>0</v>
      </c>
      <c r="G630" s="450"/>
      <c r="H630" s="420"/>
      <c r="I630" s="432"/>
      <c r="J630" s="504"/>
      <c r="K630" s="275"/>
      <c r="L630" s="412"/>
      <c r="M630" s="88"/>
    </row>
    <row r="631" spans="1:13" s="86" customFormat="1" ht="18" customHeight="1" x14ac:dyDescent="0.2">
      <c r="A631" s="446"/>
      <c r="B631" s="420"/>
      <c r="C631" s="421"/>
      <c r="D631" s="272" t="s">
        <v>65</v>
      </c>
      <c r="E631" s="213">
        <v>645432500</v>
      </c>
      <c r="F631" s="213">
        <v>645432500</v>
      </c>
      <c r="G631" s="450"/>
      <c r="H631" s="420"/>
      <c r="I631" s="461"/>
      <c r="J631" s="505"/>
      <c r="K631" s="275"/>
      <c r="L631" s="412"/>
      <c r="M631" s="88"/>
    </row>
    <row r="632" spans="1:13" s="86" customFormat="1" ht="18" customHeight="1" x14ac:dyDescent="0.2">
      <c r="A632" s="446"/>
      <c r="B632" s="420"/>
      <c r="C632" s="421"/>
      <c r="D632" s="274" t="s">
        <v>66</v>
      </c>
      <c r="E632" s="278">
        <v>0</v>
      </c>
      <c r="F632" s="277">
        <v>0</v>
      </c>
      <c r="G632" s="450"/>
      <c r="H632" s="420"/>
      <c r="I632" s="461"/>
      <c r="J632" s="505"/>
      <c r="K632" s="275"/>
      <c r="L632" s="412"/>
      <c r="M632" s="88"/>
    </row>
    <row r="633" spans="1:13" s="86" customFormat="1" ht="50.25" customHeight="1" x14ac:dyDescent="0.2">
      <c r="A633" s="447"/>
      <c r="B633" s="448"/>
      <c r="C633" s="421"/>
      <c r="D633" s="272" t="s">
        <v>63</v>
      </c>
      <c r="E633" s="213">
        <v>0</v>
      </c>
      <c r="F633" s="213">
        <v>0</v>
      </c>
      <c r="G633" s="451"/>
      <c r="H633" s="448"/>
      <c r="I633" s="462"/>
      <c r="J633" s="506"/>
      <c r="K633" s="355"/>
      <c r="L633" s="413"/>
      <c r="M633" s="88"/>
    </row>
    <row r="634" spans="1:13" s="313" customFormat="1" ht="18" customHeight="1" x14ac:dyDescent="0.2">
      <c r="A634" s="417" t="s">
        <v>513</v>
      </c>
      <c r="B634" s="419" t="s">
        <v>516</v>
      </c>
      <c r="C634" s="419" t="s">
        <v>182</v>
      </c>
      <c r="D634" s="339" t="s">
        <v>57</v>
      </c>
      <c r="E634" s="213">
        <f>E635+E639</f>
        <v>1420100100</v>
      </c>
      <c r="F634" s="213">
        <f>F635+F639</f>
        <v>1420100100</v>
      </c>
      <c r="G634" s="360"/>
      <c r="H634" s="419" t="s">
        <v>517</v>
      </c>
      <c r="I634" s="346" t="s">
        <v>94</v>
      </c>
      <c r="J634" s="346">
        <v>13678</v>
      </c>
      <c r="K634" s="346">
        <v>22421</v>
      </c>
      <c r="L634" s="401"/>
      <c r="M634" s="88"/>
    </row>
    <row r="635" spans="1:13" s="313" customFormat="1" ht="18" customHeight="1" x14ac:dyDescent="0.2">
      <c r="A635" s="446"/>
      <c r="B635" s="420"/>
      <c r="C635" s="421"/>
      <c r="D635" s="338" t="s">
        <v>62</v>
      </c>
      <c r="E635" s="213">
        <f>E636+E637+E638</f>
        <v>1420100100</v>
      </c>
      <c r="F635" s="364">
        <f>F636+F637+F638</f>
        <v>1420100100</v>
      </c>
      <c r="G635" s="360"/>
      <c r="H635" s="420"/>
      <c r="I635" s="354"/>
      <c r="J635" s="357"/>
      <c r="K635" s="354"/>
      <c r="L635" s="401"/>
      <c r="M635" s="88"/>
    </row>
    <row r="636" spans="1:13" s="313" customFormat="1" ht="18" customHeight="1" x14ac:dyDescent="0.2">
      <c r="A636" s="446"/>
      <c r="B636" s="420"/>
      <c r="C636" s="421"/>
      <c r="D636" s="337" t="s">
        <v>64</v>
      </c>
      <c r="E636" s="363">
        <v>0</v>
      </c>
      <c r="F636" s="213">
        <v>0</v>
      </c>
      <c r="G636" s="360"/>
      <c r="H636" s="420"/>
      <c r="I636" s="354"/>
      <c r="J636" s="357"/>
      <c r="K636" s="354"/>
      <c r="L636" s="401"/>
      <c r="M636" s="88"/>
    </row>
    <row r="637" spans="1:13" s="313" customFormat="1" ht="18" customHeight="1" x14ac:dyDescent="0.2">
      <c r="A637" s="446"/>
      <c r="B637" s="420"/>
      <c r="C637" s="421"/>
      <c r="D637" s="339" t="s">
        <v>65</v>
      </c>
      <c r="E637" s="213">
        <v>1420100100</v>
      </c>
      <c r="F637" s="213">
        <v>1420100100</v>
      </c>
      <c r="G637" s="360"/>
      <c r="H637" s="420"/>
      <c r="I637" s="354"/>
      <c r="J637" s="357"/>
      <c r="K637" s="354"/>
      <c r="L637" s="401"/>
      <c r="M637" s="88"/>
    </row>
    <row r="638" spans="1:13" s="313" customFormat="1" ht="18" customHeight="1" x14ac:dyDescent="0.2">
      <c r="A638" s="446"/>
      <c r="B638" s="420"/>
      <c r="C638" s="421"/>
      <c r="D638" s="338" t="s">
        <v>66</v>
      </c>
      <c r="E638" s="364">
        <v>0</v>
      </c>
      <c r="F638" s="363">
        <v>0</v>
      </c>
      <c r="G638" s="360"/>
      <c r="H638" s="420"/>
      <c r="I638" s="354"/>
      <c r="J638" s="357"/>
      <c r="K638" s="354"/>
      <c r="L638" s="401"/>
      <c r="M638" s="88"/>
    </row>
    <row r="639" spans="1:13" s="313" customFormat="1" ht="75" customHeight="1" x14ac:dyDescent="0.2">
      <c r="A639" s="447"/>
      <c r="B639" s="448"/>
      <c r="C639" s="422"/>
      <c r="D639" s="339" t="s">
        <v>63</v>
      </c>
      <c r="E639" s="213">
        <v>0</v>
      </c>
      <c r="F639" s="213">
        <v>0</v>
      </c>
      <c r="G639" s="361"/>
      <c r="H639" s="448"/>
      <c r="I639" s="355"/>
      <c r="J639" s="358"/>
      <c r="K639" s="355"/>
      <c r="L639" s="400"/>
      <c r="M639" s="88"/>
    </row>
    <row r="640" spans="1:13" s="313" customFormat="1" ht="17.25" customHeight="1" x14ac:dyDescent="0.2">
      <c r="A640" s="417" t="s">
        <v>514</v>
      </c>
      <c r="B640" s="419" t="s">
        <v>518</v>
      </c>
      <c r="C640" s="419" t="s">
        <v>182</v>
      </c>
      <c r="D640" s="339" t="s">
        <v>57</v>
      </c>
      <c r="E640" s="213">
        <f>E641+E645</f>
        <v>24073600</v>
      </c>
      <c r="F640" s="213">
        <f>F641+F645</f>
        <v>24073600</v>
      </c>
      <c r="G640" s="360"/>
      <c r="H640" s="419" t="s">
        <v>520</v>
      </c>
      <c r="I640" s="346" t="s">
        <v>94</v>
      </c>
      <c r="J640" s="346">
        <v>11213</v>
      </c>
      <c r="K640" s="346">
        <v>11345</v>
      </c>
      <c r="L640" s="401"/>
      <c r="M640" s="88"/>
    </row>
    <row r="641" spans="1:13" s="313" customFormat="1" ht="17.25" customHeight="1" x14ac:dyDescent="0.2">
      <c r="A641" s="446"/>
      <c r="B641" s="420"/>
      <c r="C641" s="421"/>
      <c r="D641" s="338" t="s">
        <v>62</v>
      </c>
      <c r="E641" s="213">
        <f>E642+E643+E644</f>
        <v>24073600</v>
      </c>
      <c r="F641" s="364">
        <f>F642+F643+F644</f>
        <v>24073600</v>
      </c>
      <c r="G641" s="360"/>
      <c r="H641" s="420"/>
      <c r="I641" s="354"/>
      <c r="J641" s="357"/>
      <c r="K641" s="354"/>
      <c r="L641" s="401"/>
      <c r="M641" s="88"/>
    </row>
    <row r="642" spans="1:13" s="313" customFormat="1" ht="17.25" customHeight="1" x14ac:dyDescent="0.2">
      <c r="A642" s="446"/>
      <c r="B642" s="420"/>
      <c r="C642" s="421"/>
      <c r="D642" s="337" t="s">
        <v>64</v>
      </c>
      <c r="E642" s="363">
        <v>0</v>
      </c>
      <c r="F642" s="213">
        <v>0</v>
      </c>
      <c r="G642" s="360"/>
      <c r="H642" s="420"/>
      <c r="I642" s="354"/>
      <c r="J642" s="357"/>
      <c r="K642" s="354"/>
      <c r="L642" s="401"/>
      <c r="M642" s="88"/>
    </row>
    <row r="643" spans="1:13" s="313" customFormat="1" ht="17.25" customHeight="1" x14ac:dyDescent="0.2">
      <c r="A643" s="446"/>
      <c r="B643" s="420"/>
      <c r="C643" s="421"/>
      <c r="D643" s="339" t="s">
        <v>65</v>
      </c>
      <c r="E643" s="213">
        <v>24073600</v>
      </c>
      <c r="F643" s="213">
        <v>24073600</v>
      </c>
      <c r="G643" s="360"/>
      <c r="H643" s="420"/>
      <c r="I643" s="354"/>
      <c r="J643" s="357"/>
      <c r="K643" s="354"/>
      <c r="L643" s="401"/>
      <c r="M643" s="88"/>
    </row>
    <row r="644" spans="1:13" s="313" customFormat="1" ht="17.25" customHeight="1" x14ac:dyDescent="0.2">
      <c r="A644" s="446"/>
      <c r="B644" s="420"/>
      <c r="C644" s="421"/>
      <c r="D644" s="338" t="s">
        <v>66</v>
      </c>
      <c r="E644" s="364">
        <v>0</v>
      </c>
      <c r="F644" s="363">
        <v>0</v>
      </c>
      <c r="G644" s="360"/>
      <c r="H644" s="420"/>
      <c r="I644" s="354"/>
      <c r="J644" s="357"/>
      <c r="K644" s="354"/>
      <c r="L644" s="401"/>
      <c r="M644" s="88"/>
    </row>
    <row r="645" spans="1:13" s="313" customFormat="1" ht="51.75" customHeight="1" x14ac:dyDescent="0.2">
      <c r="A645" s="447"/>
      <c r="B645" s="448"/>
      <c r="C645" s="422"/>
      <c r="D645" s="339" t="s">
        <v>63</v>
      </c>
      <c r="E645" s="213">
        <v>0</v>
      </c>
      <c r="F645" s="213">
        <v>0</v>
      </c>
      <c r="G645" s="361"/>
      <c r="H645" s="448"/>
      <c r="I645" s="355"/>
      <c r="J645" s="358"/>
      <c r="K645" s="355"/>
      <c r="L645" s="400"/>
      <c r="M645" s="88"/>
    </row>
    <row r="646" spans="1:13" s="313" customFormat="1" ht="17.25" customHeight="1" x14ac:dyDescent="0.2">
      <c r="A646" s="417" t="s">
        <v>515</v>
      </c>
      <c r="B646" s="419" t="s">
        <v>521</v>
      </c>
      <c r="C646" s="419" t="s">
        <v>182</v>
      </c>
      <c r="D646" s="339" t="s">
        <v>57</v>
      </c>
      <c r="E646" s="213">
        <f>E647+E651</f>
        <v>182187600</v>
      </c>
      <c r="F646" s="213">
        <f>F647+F651</f>
        <v>182187600</v>
      </c>
      <c r="G646" s="360"/>
      <c r="H646" s="419" t="s">
        <v>519</v>
      </c>
      <c r="I646" s="346" t="s">
        <v>94</v>
      </c>
      <c r="J646" s="346" t="s">
        <v>522</v>
      </c>
      <c r="K646" s="346">
        <v>1450</v>
      </c>
      <c r="L646" s="401"/>
      <c r="M646" s="88"/>
    </row>
    <row r="647" spans="1:13" s="313" customFormat="1" ht="17.25" customHeight="1" x14ac:dyDescent="0.2">
      <c r="A647" s="446"/>
      <c r="B647" s="420"/>
      <c r="C647" s="421"/>
      <c r="D647" s="338" t="s">
        <v>62</v>
      </c>
      <c r="E647" s="213">
        <f>E648+E649+E650</f>
        <v>182187600</v>
      </c>
      <c r="F647" s="364">
        <f>F648+F649+F650</f>
        <v>182187600</v>
      </c>
      <c r="G647" s="360"/>
      <c r="H647" s="420"/>
      <c r="I647" s="354"/>
      <c r="J647" s="357"/>
      <c r="K647" s="354"/>
      <c r="L647" s="401"/>
      <c r="M647" s="88"/>
    </row>
    <row r="648" spans="1:13" s="313" customFormat="1" ht="17.25" customHeight="1" x14ac:dyDescent="0.2">
      <c r="A648" s="446"/>
      <c r="B648" s="420"/>
      <c r="C648" s="421"/>
      <c r="D648" s="337" t="s">
        <v>64</v>
      </c>
      <c r="E648" s="363">
        <v>0</v>
      </c>
      <c r="F648" s="213">
        <v>0</v>
      </c>
      <c r="G648" s="360"/>
      <c r="H648" s="420"/>
      <c r="I648" s="354"/>
      <c r="J648" s="357"/>
      <c r="K648" s="354"/>
      <c r="L648" s="401"/>
      <c r="M648" s="88"/>
    </row>
    <row r="649" spans="1:13" s="313" customFormat="1" ht="17.25" customHeight="1" x14ac:dyDescent="0.2">
      <c r="A649" s="446"/>
      <c r="B649" s="420"/>
      <c r="C649" s="421"/>
      <c r="D649" s="339" t="s">
        <v>65</v>
      </c>
      <c r="E649" s="213">
        <v>0</v>
      </c>
      <c r="F649" s="213">
        <v>0</v>
      </c>
      <c r="G649" s="360"/>
      <c r="H649" s="420"/>
      <c r="I649" s="354"/>
      <c r="J649" s="357"/>
      <c r="K649" s="354"/>
      <c r="L649" s="401"/>
      <c r="M649" s="88"/>
    </row>
    <row r="650" spans="1:13" s="313" customFormat="1" ht="17.25" customHeight="1" x14ac:dyDescent="0.2">
      <c r="A650" s="446"/>
      <c r="B650" s="420"/>
      <c r="C650" s="421"/>
      <c r="D650" s="338" t="s">
        <v>66</v>
      </c>
      <c r="E650" s="364">
        <v>182187600</v>
      </c>
      <c r="F650" s="364">
        <v>182187600</v>
      </c>
      <c r="G650" s="360"/>
      <c r="H650" s="420"/>
      <c r="I650" s="354"/>
      <c r="J650" s="357"/>
      <c r="K650" s="354"/>
      <c r="L650" s="401"/>
      <c r="M650" s="88"/>
    </row>
    <row r="651" spans="1:13" s="313" customFormat="1" ht="19.5" customHeight="1" x14ac:dyDescent="0.2">
      <c r="A651" s="447"/>
      <c r="B651" s="448"/>
      <c r="C651" s="422"/>
      <c r="D651" s="339" t="s">
        <v>63</v>
      </c>
      <c r="E651" s="213">
        <v>0</v>
      </c>
      <c r="F651" s="213">
        <v>0</v>
      </c>
      <c r="G651" s="360"/>
      <c r="H651" s="448"/>
      <c r="I651" s="354"/>
      <c r="J651" s="357"/>
      <c r="K651" s="354"/>
      <c r="L651" s="401"/>
      <c r="M651" s="88"/>
    </row>
    <row r="652" spans="1:13" s="4" customFormat="1" ht="12.75" customHeight="1" x14ac:dyDescent="0.2">
      <c r="A652" s="452" t="s">
        <v>146</v>
      </c>
      <c r="B652" s="459" t="s">
        <v>129</v>
      </c>
      <c r="C652" s="459"/>
      <c r="D652" s="113" t="s">
        <v>57</v>
      </c>
      <c r="E652" s="89">
        <f>E653+E657</f>
        <v>45000000</v>
      </c>
      <c r="F652" s="89">
        <f>F653+F657</f>
        <v>45000000</v>
      </c>
      <c r="G652" s="454"/>
      <c r="H652" s="109"/>
      <c r="I652" s="109"/>
      <c r="J652" s="235"/>
      <c r="K652" s="235"/>
      <c r="L652" s="437"/>
      <c r="M652" s="63"/>
    </row>
    <row r="653" spans="1:13" s="4" customFormat="1" ht="18" customHeight="1" x14ac:dyDescent="0.2">
      <c r="A653" s="453"/>
      <c r="B653" s="536"/>
      <c r="C653" s="460"/>
      <c r="D653" s="117" t="s">
        <v>62</v>
      </c>
      <c r="E653" s="89">
        <f>E654+E655+E656</f>
        <v>45000000</v>
      </c>
      <c r="F653" s="89">
        <f>F654+F655+F656</f>
        <v>45000000</v>
      </c>
      <c r="G653" s="455"/>
      <c r="H653" s="110"/>
      <c r="I653" s="110"/>
      <c r="J653" s="236"/>
      <c r="K653" s="236"/>
      <c r="L653" s="438"/>
      <c r="M653" s="63"/>
    </row>
    <row r="654" spans="1:13" s="4" customFormat="1" ht="11.25" customHeight="1" x14ac:dyDescent="0.2">
      <c r="A654" s="453"/>
      <c r="B654" s="536"/>
      <c r="C654" s="460"/>
      <c r="D654" s="117" t="s">
        <v>64</v>
      </c>
      <c r="E654" s="89">
        <f t="shared" ref="E654:F657" si="21">E660</f>
        <v>45000000</v>
      </c>
      <c r="F654" s="89">
        <f t="shared" si="21"/>
        <v>45000000</v>
      </c>
      <c r="G654" s="455"/>
      <c r="H654" s="110"/>
      <c r="I654" s="110"/>
      <c r="J654" s="236"/>
      <c r="K654" s="236"/>
      <c r="L654" s="438"/>
      <c r="M654" s="63"/>
    </row>
    <row r="655" spans="1:13" s="4" customFormat="1" ht="13.5" customHeight="1" x14ac:dyDescent="0.2">
      <c r="A655" s="453"/>
      <c r="B655" s="536"/>
      <c r="C655" s="460"/>
      <c r="D655" s="113" t="s">
        <v>65</v>
      </c>
      <c r="E655" s="89">
        <f t="shared" si="21"/>
        <v>0</v>
      </c>
      <c r="F655" s="89">
        <f t="shared" si="21"/>
        <v>0</v>
      </c>
      <c r="G655" s="455"/>
      <c r="H655" s="110"/>
      <c r="I655" s="110"/>
      <c r="J655" s="236"/>
      <c r="K655" s="236"/>
      <c r="L655" s="438"/>
      <c r="M655" s="63"/>
    </row>
    <row r="656" spans="1:13" s="4" customFormat="1" ht="22.5" customHeight="1" x14ac:dyDescent="0.2">
      <c r="A656" s="453"/>
      <c r="B656" s="536"/>
      <c r="C656" s="460"/>
      <c r="D656" s="117" t="s">
        <v>66</v>
      </c>
      <c r="E656" s="89">
        <f t="shared" si="21"/>
        <v>0</v>
      </c>
      <c r="F656" s="89">
        <f t="shared" si="21"/>
        <v>0</v>
      </c>
      <c r="G656" s="455"/>
      <c r="H656" s="110"/>
      <c r="I656" s="110"/>
      <c r="J656" s="236"/>
      <c r="K656" s="236"/>
      <c r="L656" s="438"/>
      <c r="M656" s="63"/>
    </row>
    <row r="657" spans="1:13" s="4" customFormat="1" ht="18.75" customHeight="1" x14ac:dyDescent="0.2">
      <c r="A657" s="453"/>
      <c r="B657" s="536"/>
      <c r="C657" s="460"/>
      <c r="D657" s="113" t="s">
        <v>63</v>
      </c>
      <c r="E657" s="89">
        <f t="shared" si="21"/>
        <v>0</v>
      </c>
      <c r="F657" s="89">
        <f t="shared" si="21"/>
        <v>0</v>
      </c>
      <c r="G657" s="455"/>
      <c r="H657" s="118"/>
      <c r="I657" s="118"/>
      <c r="J657" s="239"/>
      <c r="K657" s="239"/>
      <c r="L657" s="439"/>
      <c r="M657" s="63"/>
    </row>
    <row r="658" spans="1:13" ht="11.25" customHeight="1" x14ac:dyDescent="0.2">
      <c r="A658" s="456" t="s">
        <v>38</v>
      </c>
      <c r="B658" s="419" t="s">
        <v>110</v>
      </c>
      <c r="C658" s="419" t="s">
        <v>182</v>
      </c>
      <c r="D658" s="108" t="s">
        <v>57</v>
      </c>
      <c r="E658" s="73">
        <f>E659+E663</f>
        <v>45000000</v>
      </c>
      <c r="F658" s="73">
        <f>F659+F663</f>
        <v>45000000</v>
      </c>
      <c r="G658" s="426"/>
      <c r="H658" s="426" t="s">
        <v>216</v>
      </c>
      <c r="I658" s="431" t="s">
        <v>94</v>
      </c>
      <c r="J658" s="503">
        <v>67</v>
      </c>
      <c r="K658" s="431">
        <v>67</v>
      </c>
      <c r="L658" s="411"/>
      <c r="M658" s="63"/>
    </row>
    <row r="659" spans="1:13" ht="22.5" customHeight="1" x14ac:dyDescent="0.2">
      <c r="A659" s="457"/>
      <c r="B659" s="420"/>
      <c r="C659" s="421"/>
      <c r="D659" s="108" t="s">
        <v>62</v>
      </c>
      <c r="E659" s="73">
        <f>E660+E661+E662</f>
        <v>45000000</v>
      </c>
      <c r="F659" s="73">
        <f>F660+F661+F662</f>
        <v>45000000</v>
      </c>
      <c r="G659" s="427"/>
      <c r="H659" s="510"/>
      <c r="I659" s="432"/>
      <c r="J659" s="504"/>
      <c r="K659" s="432"/>
      <c r="L659" s="412"/>
      <c r="M659" s="63"/>
    </row>
    <row r="660" spans="1:13" ht="13.5" customHeight="1" x14ac:dyDescent="0.2">
      <c r="A660" s="457"/>
      <c r="B660" s="420"/>
      <c r="C660" s="421"/>
      <c r="D660" s="106" t="s">
        <v>64</v>
      </c>
      <c r="E660" s="159">
        <v>45000000</v>
      </c>
      <c r="F660" s="363">
        <v>45000000</v>
      </c>
      <c r="G660" s="427"/>
      <c r="H660" s="510"/>
      <c r="I660" s="432"/>
      <c r="J660" s="504"/>
      <c r="K660" s="432"/>
      <c r="L660" s="412"/>
      <c r="M660" s="63"/>
    </row>
    <row r="661" spans="1:13" ht="15" customHeight="1" x14ac:dyDescent="0.2">
      <c r="A661" s="457"/>
      <c r="B661" s="420"/>
      <c r="C661" s="421"/>
      <c r="D661" s="114" t="s">
        <v>65</v>
      </c>
      <c r="E661" s="73">
        <v>0</v>
      </c>
      <c r="F661" s="73">
        <v>0</v>
      </c>
      <c r="G661" s="427"/>
      <c r="H661" s="496"/>
      <c r="I661" s="461"/>
      <c r="J661" s="505"/>
      <c r="K661" s="461"/>
      <c r="L661" s="412"/>
      <c r="M661" s="63"/>
    </row>
    <row r="662" spans="1:13" ht="23.25" customHeight="1" x14ac:dyDescent="0.2">
      <c r="A662" s="457"/>
      <c r="B662" s="420"/>
      <c r="C662" s="421"/>
      <c r="D662" s="108" t="s">
        <v>66</v>
      </c>
      <c r="E662" s="160">
        <v>0</v>
      </c>
      <c r="F662" s="159">
        <v>0</v>
      </c>
      <c r="G662" s="427"/>
      <c r="H662" s="496"/>
      <c r="I662" s="461"/>
      <c r="J662" s="505"/>
      <c r="K662" s="461"/>
      <c r="L662" s="412"/>
      <c r="M662" s="63"/>
    </row>
    <row r="663" spans="1:13" ht="18" customHeight="1" x14ac:dyDescent="0.2">
      <c r="A663" s="457"/>
      <c r="B663" s="448"/>
      <c r="C663" s="422"/>
      <c r="D663" s="114" t="s">
        <v>63</v>
      </c>
      <c r="E663" s="175">
        <v>0</v>
      </c>
      <c r="F663" s="175">
        <v>0</v>
      </c>
      <c r="G663" s="428"/>
      <c r="H663" s="511"/>
      <c r="I663" s="462"/>
      <c r="J663" s="506"/>
      <c r="K663" s="462"/>
      <c r="L663" s="413"/>
      <c r="M663" s="63"/>
    </row>
    <row r="664" spans="1:13" s="4" customFormat="1" ht="12.75" customHeight="1" x14ac:dyDescent="0.2">
      <c r="A664" s="452" t="s">
        <v>250</v>
      </c>
      <c r="B664" s="459" t="s">
        <v>111</v>
      </c>
      <c r="C664" s="459"/>
      <c r="D664" s="113" t="s">
        <v>57</v>
      </c>
      <c r="E664" s="89">
        <f>E665+E669</f>
        <v>31047108.969999999</v>
      </c>
      <c r="F664" s="89">
        <f>F665+F669</f>
        <v>31047108.969999999</v>
      </c>
      <c r="G664" s="454"/>
      <c r="H664" s="109"/>
      <c r="I664" s="109"/>
      <c r="J664" s="235"/>
      <c r="K664" s="235"/>
      <c r="L664" s="437"/>
      <c r="M664" s="63"/>
    </row>
    <row r="665" spans="1:13" s="4" customFormat="1" ht="18" customHeight="1" x14ac:dyDescent="0.2">
      <c r="A665" s="453"/>
      <c r="B665" s="536"/>
      <c r="C665" s="460"/>
      <c r="D665" s="117" t="s">
        <v>62</v>
      </c>
      <c r="E665" s="89">
        <f>E666+E667+E668</f>
        <v>31047108.969999999</v>
      </c>
      <c r="F665" s="89">
        <f>F666+F667+F668</f>
        <v>31047108.969999999</v>
      </c>
      <c r="G665" s="455"/>
      <c r="H665" s="110"/>
      <c r="I665" s="110"/>
      <c r="J665" s="236"/>
      <c r="K665" s="236"/>
      <c r="L665" s="438"/>
      <c r="M665" s="63"/>
    </row>
    <row r="666" spans="1:13" s="4" customFormat="1" ht="11.25" customHeight="1" x14ac:dyDescent="0.2">
      <c r="A666" s="453"/>
      <c r="B666" s="536"/>
      <c r="C666" s="460"/>
      <c r="D666" s="117" t="s">
        <v>64</v>
      </c>
      <c r="E666" s="89">
        <f t="shared" ref="E666:F669" si="22">E672</f>
        <v>31047108.969999999</v>
      </c>
      <c r="F666" s="89">
        <f t="shared" si="22"/>
        <v>31047108.969999999</v>
      </c>
      <c r="G666" s="455"/>
      <c r="H666" s="110"/>
      <c r="I666" s="110"/>
      <c r="J666" s="236"/>
      <c r="K666" s="236"/>
      <c r="L666" s="438"/>
      <c r="M666" s="63"/>
    </row>
    <row r="667" spans="1:13" s="4" customFormat="1" ht="13.5" customHeight="1" x14ac:dyDescent="0.2">
      <c r="A667" s="453"/>
      <c r="B667" s="536"/>
      <c r="C667" s="460"/>
      <c r="D667" s="113" t="s">
        <v>65</v>
      </c>
      <c r="E667" s="89">
        <f t="shared" si="22"/>
        <v>0</v>
      </c>
      <c r="F667" s="89">
        <f t="shared" si="22"/>
        <v>0</v>
      </c>
      <c r="G667" s="455"/>
      <c r="H667" s="110"/>
      <c r="I667" s="110"/>
      <c r="J667" s="236"/>
      <c r="K667" s="236"/>
      <c r="L667" s="438"/>
      <c r="M667" s="63"/>
    </row>
    <row r="668" spans="1:13" s="4" customFormat="1" ht="22.5" customHeight="1" x14ac:dyDescent="0.2">
      <c r="A668" s="453"/>
      <c r="B668" s="536"/>
      <c r="C668" s="460"/>
      <c r="D668" s="117" t="s">
        <v>66</v>
      </c>
      <c r="E668" s="89">
        <f t="shared" si="22"/>
        <v>0</v>
      </c>
      <c r="F668" s="89">
        <f t="shared" si="22"/>
        <v>0</v>
      </c>
      <c r="G668" s="455"/>
      <c r="H668" s="110"/>
      <c r="I668" s="110"/>
      <c r="J668" s="236"/>
      <c r="K668" s="236"/>
      <c r="L668" s="438"/>
      <c r="M668" s="63"/>
    </row>
    <row r="669" spans="1:13" s="4" customFormat="1" ht="16.5" customHeight="1" x14ac:dyDescent="0.2">
      <c r="A669" s="453"/>
      <c r="B669" s="536"/>
      <c r="C669" s="460"/>
      <c r="D669" s="113" t="s">
        <v>63</v>
      </c>
      <c r="E669" s="89">
        <f t="shared" si="22"/>
        <v>0</v>
      </c>
      <c r="F669" s="89">
        <f t="shared" si="22"/>
        <v>0</v>
      </c>
      <c r="G669" s="455"/>
      <c r="H669" s="118"/>
      <c r="I669" s="118"/>
      <c r="J669" s="239"/>
      <c r="K669" s="239"/>
      <c r="L669" s="439"/>
      <c r="M669" s="63"/>
    </row>
    <row r="670" spans="1:13" ht="11.25" customHeight="1" x14ac:dyDescent="0.2">
      <c r="A670" s="456" t="s">
        <v>251</v>
      </c>
      <c r="B670" s="419" t="s">
        <v>112</v>
      </c>
      <c r="C670" s="419" t="s">
        <v>182</v>
      </c>
      <c r="D670" s="108" t="s">
        <v>57</v>
      </c>
      <c r="E670" s="73">
        <f>E671+E675</f>
        <v>31047108.969999999</v>
      </c>
      <c r="F670" s="73">
        <f>F671+F675</f>
        <v>31047108.969999999</v>
      </c>
      <c r="G670" s="426"/>
      <c r="H670" s="426" t="s">
        <v>113</v>
      </c>
      <c r="I670" s="431" t="s">
        <v>67</v>
      </c>
      <c r="J670" s="431">
        <v>100</v>
      </c>
      <c r="K670" s="431">
        <v>100</v>
      </c>
      <c r="L670" s="411"/>
      <c r="M670" s="63"/>
    </row>
    <row r="671" spans="1:13" ht="22.5" customHeight="1" x14ac:dyDescent="0.2">
      <c r="A671" s="457"/>
      <c r="B671" s="420"/>
      <c r="C671" s="421"/>
      <c r="D671" s="108" t="s">
        <v>62</v>
      </c>
      <c r="E671" s="73">
        <f>E672+E673+E674</f>
        <v>31047108.969999999</v>
      </c>
      <c r="F671" s="73">
        <f>F672+F673+F674</f>
        <v>31047108.969999999</v>
      </c>
      <c r="G671" s="427"/>
      <c r="H671" s="510"/>
      <c r="I671" s="461"/>
      <c r="J671" s="461"/>
      <c r="K671" s="461"/>
      <c r="L671" s="412"/>
      <c r="M671" s="63"/>
    </row>
    <row r="672" spans="1:13" ht="13.5" customHeight="1" x14ac:dyDescent="0.2">
      <c r="A672" s="457"/>
      <c r="B672" s="420"/>
      <c r="C672" s="421"/>
      <c r="D672" s="106" t="s">
        <v>64</v>
      </c>
      <c r="E672" s="159">
        <v>31047108.969999999</v>
      </c>
      <c r="F672" s="363">
        <v>31047108.969999999</v>
      </c>
      <c r="G672" s="427"/>
      <c r="H672" s="458"/>
      <c r="I672" s="462"/>
      <c r="J672" s="462"/>
      <c r="K672" s="462"/>
      <c r="L672" s="413"/>
      <c r="M672" s="63"/>
    </row>
    <row r="673" spans="1:13" ht="15" customHeight="1" x14ac:dyDescent="0.2">
      <c r="A673" s="457"/>
      <c r="B673" s="420"/>
      <c r="C673" s="421"/>
      <c r="D673" s="114" t="s">
        <v>65</v>
      </c>
      <c r="E673" s="73">
        <v>0</v>
      </c>
      <c r="F673" s="73">
        <v>0</v>
      </c>
      <c r="G673" s="427"/>
      <c r="H673" s="427" t="s">
        <v>114</v>
      </c>
      <c r="I673" s="475" t="s">
        <v>67</v>
      </c>
      <c r="J673" s="475">
        <v>100</v>
      </c>
      <c r="K673" s="475">
        <v>100</v>
      </c>
      <c r="L673" s="411"/>
      <c r="M673" s="63"/>
    </row>
    <row r="674" spans="1:13" ht="23.25" customHeight="1" x14ac:dyDescent="0.2">
      <c r="A674" s="457"/>
      <c r="B674" s="420"/>
      <c r="C674" s="421"/>
      <c r="D674" s="108" t="s">
        <v>66</v>
      </c>
      <c r="E674" s="160">
        <v>0</v>
      </c>
      <c r="F674" s="159">
        <v>0</v>
      </c>
      <c r="G674" s="427"/>
      <c r="H674" s="428"/>
      <c r="I674" s="477"/>
      <c r="J674" s="477"/>
      <c r="K674" s="477"/>
      <c r="L674" s="413"/>
      <c r="M674" s="63"/>
    </row>
    <row r="675" spans="1:13" ht="17.25" customHeight="1" x14ac:dyDescent="0.2">
      <c r="A675" s="457"/>
      <c r="B675" s="448"/>
      <c r="C675" s="422"/>
      <c r="D675" s="114" t="s">
        <v>63</v>
      </c>
      <c r="E675" s="175">
        <v>0</v>
      </c>
      <c r="F675" s="175">
        <v>0</v>
      </c>
      <c r="G675" s="428"/>
      <c r="H675" s="112" t="s">
        <v>128</v>
      </c>
      <c r="I675" s="105" t="s">
        <v>94</v>
      </c>
      <c r="J675" s="234">
        <v>1</v>
      </c>
      <c r="K675" s="234">
        <v>1</v>
      </c>
      <c r="L675" s="226"/>
      <c r="M675" s="63"/>
    </row>
    <row r="676" spans="1:13" s="4" customFormat="1" ht="12.75" customHeight="1" x14ac:dyDescent="0.2">
      <c r="A676" s="452" t="s">
        <v>252</v>
      </c>
      <c r="B676" s="459" t="s">
        <v>115</v>
      </c>
      <c r="C676" s="459"/>
      <c r="D676" s="113" t="s">
        <v>57</v>
      </c>
      <c r="E676" s="89">
        <f>E677+E681</f>
        <v>82091877</v>
      </c>
      <c r="F676" s="89">
        <f>F677+F681</f>
        <v>82091877</v>
      </c>
      <c r="G676" s="454"/>
      <c r="H676" s="109"/>
      <c r="I676" s="109"/>
      <c r="J676" s="235"/>
      <c r="K676" s="235"/>
      <c r="L676" s="437"/>
      <c r="M676" s="63"/>
    </row>
    <row r="677" spans="1:13" s="4" customFormat="1" ht="18" customHeight="1" x14ac:dyDescent="0.2">
      <c r="A677" s="453"/>
      <c r="B677" s="536"/>
      <c r="C677" s="460"/>
      <c r="D677" s="117" t="s">
        <v>62</v>
      </c>
      <c r="E677" s="89">
        <f>E678+E679+E680</f>
        <v>82091877</v>
      </c>
      <c r="F677" s="89">
        <f>F678+F679+F680</f>
        <v>82091877</v>
      </c>
      <c r="G677" s="455"/>
      <c r="H677" s="110"/>
      <c r="I677" s="110"/>
      <c r="J677" s="236"/>
      <c r="K677" s="236"/>
      <c r="L677" s="438"/>
      <c r="M677" s="63"/>
    </row>
    <row r="678" spans="1:13" s="4" customFormat="1" ht="11.25" customHeight="1" x14ac:dyDescent="0.2">
      <c r="A678" s="453"/>
      <c r="B678" s="536"/>
      <c r="C678" s="460"/>
      <c r="D678" s="117" t="s">
        <v>64</v>
      </c>
      <c r="E678" s="89">
        <f t="shared" ref="E678:F681" si="23">E684</f>
        <v>82091877</v>
      </c>
      <c r="F678" s="89">
        <f t="shared" si="23"/>
        <v>82091877</v>
      </c>
      <c r="G678" s="455"/>
      <c r="H678" s="110"/>
      <c r="I678" s="110"/>
      <c r="J678" s="236"/>
      <c r="K678" s="236"/>
      <c r="L678" s="438"/>
      <c r="M678" s="63"/>
    </row>
    <row r="679" spans="1:13" s="4" customFormat="1" ht="13.5" customHeight="1" x14ac:dyDescent="0.2">
      <c r="A679" s="453"/>
      <c r="B679" s="536"/>
      <c r="C679" s="460"/>
      <c r="D679" s="113" t="s">
        <v>65</v>
      </c>
      <c r="E679" s="89">
        <f t="shared" si="23"/>
        <v>0</v>
      </c>
      <c r="F679" s="89">
        <f t="shared" si="23"/>
        <v>0</v>
      </c>
      <c r="G679" s="455"/>
      <c r="H679" s="110"/>
      <c r="I679" s="110"/>
      <c r="J679" s="236"/>
      <c r="K679" s="236"/>
      <c r="L679" s="438"/>
      <c r="M679" s="63"/>
    </row>
    <row r="680" spans="1:13" s="4" customFormat="1" ht="22.5" customHeight="1" x14ac:dyDescent="0.2">
      <c r="A680" s="453"/>
      <c r="B680" s="536"/>
      <c r="C680" s="460"/>
      <c r="D680" s="117" t="s">
        <v>66</v>
      </c>
      <c r="E680" s="89">
        <f t="shared" si="23"/>
        <v>0</v>
      </c>
      <c r="F680" s="89">
        <f t="shared" si="23"/>
        <v>0</v>
      </c>
      <c r="G680" s="455"/>
      <c r="H680" s="110"/>
      <c r="I680" s="110"/>
      <c r="J680" s="236"/>
      <c r="K680" s="236"/>
      <c r="L680" s="438"/>
      <c r="M680" s="63"/>
    </row>
    <row r="681" spans="1:13" s="4" customFormat="1" ht="21.75" customHeight="1" x14ac:dyDescent="0.2">
      <c r="A681" s="453"/>
      <c r="B681" s="536"/>
      <c r="C681" s="460"/>
      <c r="D681" s="113" t="s">
        <v>63</v>
      </c>
      <c r="E681" s="89">
        <f t="shared" si="23"/>
        <v>0</v>
      </c>
      <c r="F681" s="89">
        <f t="shared" si="23"/>
        <v>0</v>
      </c>
      <c r="G681" s="455"/>
      <c r="H681" s="118"/>
      <c r="I681" s="118"/>
      <c r="J681" s="239"/>
      <c r="K681" s="239"/>
      <c r="L681" s="439"/>
      <c r="M681" s="63"/>
    </row>
    <row r="682" spans="1:13" ht="14.25" customHeight="1" x14ac:dyDescent="0.2">
      <c r="A682" s="456" t="s">
        <v>253</v>
      </c>
      <c r="B682" s="419" t="s">
        <v>116</v>
      </c>
      <c r="C682" s="419" t="s">
        <v>182</v>
      </c>
      <c r="D682" s="114" t="s">
        <v>57</v>
      </c>
      <c r="E682" s="73">
        <f>E683+E687</f>
        <v>82091877</v>
      </c>
      <c r="F682" s="73">
        <f>F683+F687</f>
        <v>82091877</v>
      </c>
      <c r="G682" s="426"/>
      <c r="H682" s="426" t="s">
        <v>254</v>
      </c>
      <c r="I682" s="431" t="s">
        <v>150</v>
      </c>
      <c r="J682" s="431">
        <v>37000</v>
      </c>
      <c r="K682" s="431">
        <v>37367</v>
      </c>
      <c r="L682" s="621" t="s">
        <v>542</v>
      </c>
      <c r="M682" s="63"/>
    </row>
    <row r="683" spans="1:13" ht="19.5" x14ac:dyDescent="0.2">
      <c r="A683" s="457"/>
      <c r="B683" s="420"/>
      <c r="C683" s="421"/>
      <c r="D683" s="108" t="s">
        <v>62</v>
      </c>
      <c r="E683" s="73">
        <f>E684+E685+E686</f>
        <v>82091877</v>
      </c>
      <c r="F683" s="160">
        <f>F684+F685+F686</f>
        <v>82091877</v>
      </c>
      <c r="G683" s="427"/>
      <c r="H683" s="510"/>
      <c r="I683" s="432"/>
      <c r="J683" s="432"/>
      <c r="K683" s="432"/>
      <c r="L683" s="622"/>
      <c r="M683" s="63"/>
    </row>
    <row r="684" spans="1:13" ht="78.75" customHeight="1" x14ac:dyDescent="0.2">
      <c r="A684" s="457"/>
      <c r="B684" s="420"/>
      <c r="C684" s="421"/>
      <c r="D684" s="106" t="s">
        <v>64</v>
      </c>
      <c r="E684" s="159">
        <v>82091877</v>
      </c>
      <c r="F684" s="363">
        <v>82091877</v>
      </c>
      <c r="G684" s="427"/>
      <c r="H684" s="458"/>
      <c r="I684" s="461"/>
      <c r="J684" s="461"/>
      <c r="K684" s="461"/>
      <c r="L684" s="623"/>
      <c r="M684" s="63"/>
    </row>
    <row r="685" spans="1:13" x14ac:dyDescent="0.2">
      <c r="A685" s="457"/>
      <c r="B685" s="420"/>
      <c r="C685" s="421"/>
      <c r="D685" s="114" t="s">
        <v>65</v>
      </c>
      <c r="E685" s="73">
        <v>0</v>
      </c>
      <c r="F685" s="73">
        <v>0</v>
      </c>
      <c r="G685" s="427"/>
      <c r="H685" s="426" t="s">
        <v>255</v>
      </c>
      <c r="I685" s="431" t="s">
        <v>67</v>
      </c>
      <c r="J685" s="431">
        <v>100</v>
      </c>
      <c r="K685" s="431">
        <v>80</v>
      </c>
      <c r="L685" s="621" t="s">
        <v>544</v>
      </c>
      <c r="M685" s="63"/>
    </row>
    <row r="686" spans="1:13" ht="24" customHeight="1" x14ac:dyDescent="0.2">
      <c r="A686" s="457"/>
      <c r="B686" s="420"/>
      <c r="C686" s="421"/>
      <c r="D686" s="108" t="s">
        <v>66</v>
      </c>
      <c r="E686" s="160">
        <v>0</v>
      </c>
      <c r="F686" s="159">
        <v>0</v>
      </c>
      <c r="G686" s="427"/>
      <c r="H686" s="496"/>
      <c r="I686" s="432"/>
      <c r="J686" s="432"/>
      <c r="K686" s="432"/>
      <c r="L686" s="622"/>
      <c r="M686" s="63"/>
    </row>
    <row r="687" spans="1:13" ht="37.5" customHeight="1" x14ac:dyDescent="0.2">
      <c r="A687" s="457"/>
      <c r="B687" s="448"/>
      <c r="C687" s="421"/>
      <c r="D687" s="114" t="s">
        <v>63</v>
      </c>
      <c r="E687" s="73">
        <v>0</v>
      </c>
      <c r="F687" s="73">
        <v>0</v>
      </c>
      <c r="G687" s="428"/>
      <c r="H687" s="511"/>
      <c r="I687" s="432"/>
      <c r="J687" s="432"/>
      <c r="K687" s="433"/>
      <c r="L687" s="623"/>
      <c r="M687" s="63"/>
    </row>
    <row r="688" spans="1:13" s="4" customFormat="1" ht="12.75" customHeight="1" x14ac:dyDescent="0.2">
      <c r="A688" s="452" t="s">
        <v>256</v>
      </c>
      <c r="B688" s="459" t="s">
        <v>203</v>
      </c>
      <c r="C688" s="459"/>
      <c r="D688" s="113" t="s">
        <v>57</v>
      </c>
      <c r="E688" s="89">
        <f>E689+E693</f>
        <v>2244400</v>
      </c>
      <c r="F688" s="89">
        <f>F689+F693</f>
        <v>2177383.4500000002</v>
      </c>
      <c r="G688" s="454"/>
      <c r="H688" s="109"/>
      <c r="I688" s="109"/>
      <c r="J688" s="235"/>
      <c r="K688" s="235"/>
      <c r="L688" s="437"/>
      <c r="M688" s="63"/>
    </row>
    <row r="689" spans="1:19" s="4" customFormat="1" ht="18" customHeight="1" x14ac:dyDescent="0.2">
      <c r="A689" s="453"/>
      <c r="B689" s="536"/>
      <c r="C689" s="460"/>
      <c r="D689" s="117" t="s">
        <v>62</v>
      </c>
      <c r="E689" s="89">
        <f>E690+E691+E692</f>
        <v>2244400</v>
      </c>
      <c r="F689" s="89">
        <f>F690+F691+F692</f>
        <v>2177383.4500000002</v>
      </c>
      <c r="G689" s="455"/>
      <c r="H689" s="110"/>
      <c r="I689" s="110"/>
      <c r="J689" s="236"/>
      <c r="K689" s="236"/>
      <c r="L689" s="438"/>
      <c r="M689" s="63"/>
    </row>
    <row r="690" spans="1:19" s="4" customFormat="1" ht="11.25" customHeight="1" x14ac:dyDescent="0.2">
      <c r="A690" s="453"/>
      <c r="B690" s="536"/>
      <c r="C690" s="460"/>
      <c r="D690" s="117" t="s">
        <v>64</v>
      </c>
      <c r="E690" s="89">
        <f>E696</f>
        <v>0</v>
      </c>
      <c r="F690" s="89">
        <f>F696</f>
        <v>0</v>
      </c>
      <c r="G690" s="455"/>
      <c r="H690" s="110"/>
      <c r="I690" s="110"/>
      <c r="J690" s="236"/>
      <c r="K690" s="236"/>
      <c r="L690" s="438"/>
      <c r="M690" s="63"/>
    </row>
    <row r="691" spans="1:19" s="4" customFormat="1" ht="13.5" customHeight="1" x14ac:dyDescent="0.2">
      <c r="A691" s="453"/>
      <c r="B691" s="536"/>
      <c r="C691" s="460"/>
      <c r="D691" s="113" t="s">
        <v>65</v>
      </c>
      <c r="E691" s="89">
        <f t="shared" ref="E691:F693" si="24">E697</f>
        <v>2244400</v>
      </c>
      <c r="F691" s="89">
        <f>F697</f>
        <v>2177383.4500000002</v>
      </c>
      <c r="G691" s="455"/>
      <c r="H691" s="110"/>
      <c r="I691" s="110"/>
      <c r="J691" s="236"/>
      <c r="K691" s="236"/>
      <c r="L691" s="438"/>
      <c r="M691" s="63"/>
    </row>
    <row r="692" spans="1:19" s="4" customFormat="1" ht="22.5" customHeight="1" x14ac:dyDescent="0.2">
      <c r="A692" s="453"/>
      <c r="B692" s="536"/>
      <c r="C692" s="460"/>
      <c r="D692" s="117" t="s">
        <v>66</v>
      </c>
      <c r="E692" s="89">
        <f t="shared" si="24"/>
        <v>0</v>
      </c>
      <c r="F692" s="89">
        <f t="shared" si="24"/>
        <v>0</v>
      </c>
      <c r="G692" s="455"/>
      <c r="H692" s="110"/>
      <c r="I692" s="110"/>
      <c r="J692" s="236"/>
      <c r="K692" s="236"/>
      <c r="L692" s="438"/>
      <c r="M692" s="63"/>
    </row>
    <row r="693" spans="1:19" s="4" customFormat="1" ht="21.75" customHeight="1" x14ac:dyDescent="0.2">
      <c r="A693" s="453"/>
      <c r="B693" s="536"/>
      <c r="C693" s="460"/>
      <c r="D693" s="113" t="s">
        <v>63</v>
      </c>
      <c r="E693" s="89">
        <f t="shared" si="24"/>
        <v>0</v>
      </c>
      <c r="F693" s="89">
        <f t="shared" si="24"/>
        <v>0</v>
      </c>
      <c r="G693" s="455"/>
      <c r="H693" s="118"/>
      <c r="I693" s="118"/>
      <c r="J693" s="239"/>
      <c r="K693" s="239"/>
      <c r="L693" s="439"/>
      <c r="M693" s="63"/>
    </row>
    <row r="694" spans="1:19" ht="11.25" customHeight="1" x14ac:dyDescent="0.2">
      <c r="A694" s="456" t="s">
        <v>257</v>
      </c>
      <c r="B694" s="419" t="s">
        <v>323</v>
      </c>
      <c r="C694" s="419" t="s">
        <v>182</v>
      </c>
      <c r="D694" s="108" t="s">
        <v>57</v>
      </c>
      <c r="E694" s="213">
        <f>E695+E699</f>
        <v>2244400</v>
      </c>
      <c r="F694" s="73">
        <f>F695+F699</f>
        <v>2177383.4500000002</v>
      </c>
      <c r="G694" s="426"/>
      <c r="H694" s="426" t="s">
        <v>258</v>
      </c>
      <c r="I694" s="431" t="s">
        <v>84</v>
      </c>
      <c r="J694" s="503">
        <v>130</v>
      </c>
      <c r="K694" s="431">
        <v>140</v>
      </c>
      <c r="L694" s="411"/>
      <c r="M694" s="63"/>
    </row>
    <row r="695" spans="1:19" ht="22.5" customHeight="1" x14ac:dyDescent="0.2">
      <c r="A695" s="457"/>
      <c r="B695" s="420"/>
      <c r="C695" s="421"/>
      <c r="D695" s="108" t="s">
        <v>62</v>
      </c>
      <c r="E695" s="213">
        <f>E696+E697+E698</f>
        <v>2244400</v>
      </c>
      <c r="F695" s="73">
        <f>F696+F697+F698</f>
        <v>2177383.4500000002</v>
      </c>
      <c r="G695" s="427"/>
      <c r="H695" s="510"/>
      <c r="I695" s="432"/>
      <c r="J695" s="504"/>
      <c r="K695" s="432"/>
      <c r="L695" s="412"/>
      <c r="M695" s="63"/>
    </row>
    <row r="696" spans="1:19" ht="13.5" customHeight="1" x14ac:dyDescent="0.2">
      <c r="A696" s="457"/>
      <c r="B696" s="420"/>
      <c r="C696" s="421"/>
      <c r="D696" s="106" t="s">
        <v>64</v>
      </c>
      <c r="E696" s="392">
        <v>0</v>
      </c>
      <c r="F696" s="73">
        <v>0</v>
      </c>
      <c r="G696" s="427"/>
      <c r="H696" s="510"/>
      <c r="I696" s="432"/>
      <c r="J696" s="504"/>
      <c r="K696" s="432"/>
      <c r="L696" s="412"/>
      <c r="M696" s="63"/>
    </row>
    <row r="697" spans="1:19" ht="15" customHeight="1" x14ac:dyDescent="0.2">
      <c r="A697" s="457"/>
      <c r="B697" s="420"/>
      <c r="C697" s="421"/>
      <c r="D697" s="114" t="s">
        <v>65</v>
      </c>
      <c r="E697" s="213">
        <v>2244400</v>
      </c>
      <c r="F697" s="73">
        <v>2177383.4500000002</v>
      </c>
      <c r="G697" s="427"/>
      <c r="H697" s="496"/>
      <c r="I697" s="461"/>
      <c r="J697" s="505"/>
      <c r="K697" s="461"/>
      <c r="L697" s="412"/>
      <c r="M697" s="63"/>
    </row>
    <row r="698" spans="1:19" ht="19.5" x14ac:dyDescent="0.2">
      <c r="A698" s="457"/>
      <c r="B698" s="420"/>
      <c r="C698" s="421"/>
      <c r="D698" s="108" t="s">
        <v>66</v>
      </c>
      <c r="E698" s="393">
        <v>0</v>
      </c>
      <c r="F698" s="159">
        <v>0</v>
      </c>
      <c r="G698" s="427"/>
      <c r="H698" s="496"/>
      <c r="I698" s="461"/>
      <c r="J698" s="505"/>
      <c r="K698" s="461"/>
      <c r="L698" s="412"/>
      <c r="M698" s="63"/>
    </row>
    <row r="699" spans="1:19" ht="19.5" x14ac:dyDescent="0.2">
      <c r="A699" s="457"/>
      <c r="B699" s="448"/>
      <c r="C699" s="422"/>
      <c r="D699" s="114" t="s">
        <v>63</v>
      </c>
      <c r="E699" s="229">
        <v>0</v>
      </c>
      <c r="F699" s="175">
        <v>0</v>
      </c>
      <c r="G699" s="428"/>
      <c r="H699" s="511"/>
      <c r="I699" s="462"/>
      <c r="J699" s="506"/>
      <c r="K699" s="462"/>
      <c r="L699" s="413"/>
      <c r="M699" s="63"/>
    </row>
    <row r="700" spans="1:19" s="5" customFormat="1" ht="13.5" customHeight="1" x14ac:dyDescent="0.2">
      <c r="A700" s="526" t="s">
        <v>131</v>
      </c>
      <c r="B700" s="466" t="s">
        <v>117</v>
      </c>
      <c r="C700" s="466"/>
      <c r="D700" s="147" t="s">
        <v>57</v>
      </c>
      <c r="E700" s="188">
        <f>E701+E705</f>
        <v>691561249.12</v>
      </c>
      <c r="F700" s="188">
        <f>F701+F705</f>
        <v>661752286.42000008</v>
      </c>
      <c r="G700" s="463"/>
      <c r="H700" s="502"/>
      <c r="I700" s="502"/>
      <c r="J700" s="502"/>
      <c r="K700" s="500"/>
      <c r="L700" s="434"/>
      <c r="M700" s="63"/>
      <c r="N700"/>
      <c r="O700" s="78"/>
      <c r="P700" s="78"/>
      <c r="Q700" s="78"/>
      <c r="R700" s="78"/>
      <c r="S700" s="79"/>
    </row>
    <row r="701" spans="1:19" s="5" customFormat="1" ht="12.75" customHeight="1" x14ac:dyDescent="0.2">
      <c r="A701" s="527"/>
      <c r="B701" s="543"/>
      <c r="C701" s="467"/>
      <c r="D701" s="147" t="s">
        <v>62</v>
      </c>
      <c r="E701" s="32">
        <f>E702+E703+E704</f>
        <v>691561249.12</v>
      </c>
      <c r="F701" s="32">
        <f>F702+F703+F704</f>
        <v>661752286.42000008</v>
      </c>
      <c r="G701" s="464"/>
      <c r="H701" s="500"/>
      <c r="I701" s="500"/>
      <c r="J701" s="500"/>
      <c r="K701" s="500"/>
      <c r="L701" s="435"/>
      <c r="M701" s="63"/>
      <c r="P701"/>
    </row>
    <row r="702" spans="1:19" s="5" customFormat="1" x14ac:dyDescent="0.2">
      <c r="A702" s="527"/>
      <c r="B702" s="543"/>
      <c r="C702" s="467"/>
      <c r="D702" s="147" t="s">
        <v>64</v>
      </c>
      <c r="E702" s="32">
        <f>E708+E732</f>
        <v>691561249.12</v>
      </c>
      <c r="F702" s="32">
        <f>F708+F732</f>
        <v>661752286.42000008</v>
      </c>
      <c r="G702" s="464"/>
      <c r="H702" s="500"/>
      <c r="I702" s="500"/>
      <c r="J702" s="500"/>
      <c r="K702" s="500"/>
      <c r="L702" s="435"/>
      <c r="M702" s="63"/>
    </row>
    <row r="703" spans="1:19" s="5" customFormat="1" ht="14.25" customHeight="1" x14ac:dyDescent="0.2">
      <c r="A703" s="527"/>
      <c r="B703" s="543"/>
      <c r="C703" s="467"/>
      <c r="D703" s="177" t="s">
        <v>65</v>
      </c>
      <c r="E703" s="32">
        <f t="shared" ref="E703:F705" si="25">E709+E733</f>
        <v>0</v>
      </c>
      <c r="F703" s="32">
        <f t="shared" si="25"/>
        <v>0</v>
      </c>
      <c r="G703" s="464"/>
      <c r="H703" s="500"/>
      <c r="I703" s="500"/>
      <c r="J703" s="500"/>
      <c r="K703" s="500"/>
      <c r="L703" s="435"/>
      <c r="M703" s="63"/>
    </row>
    <row r="704" spans="1:19" s="5" customFormat="1" ht="24" customHeight="1" x14ac:dyDescent="0.2">
      <c r="A704" s="527"/>
      <c r="B704" s="543"/>
      <c r="C704" s="467"/>
      <c r="D704" s="147" t="s">
        <v>66</v>
      </c>
      <c r="E704" s="32">
        <f t="shared" si="25"/>
        <v>0</v>
      </c>
      <c r="F704" s="32">
        <f t="shared" si="25"/>
        <v>0</v>
      </c>
      <c r="G704" s="464"/>
      <c r="H704" s="500"/>
      <c r="I704" s="500"/>
      <c r="J704" s="500"/>
      <c r="K704" s="500"/>
      <c r="L704" s="435"/>
      <c r="M704" s="63"/>
    </row>
    <row r="705" spans="1:13" s="5" customFormat="1" ht="22.5" customHeight="1" x14ac:dyDescent="0.2">
      <c r="A705" s="528"/>
      <c r="B705" s="544"/>
      <c r="C705" s="468"/>
      <c r="D705" s="177" t="s">
        <v>63</v>
      </c>
      <c r="E705" s="32">
        <f t="shared" si="25"/>
        <v>0</v>
      </c>
      <c r="F705" s="32">
        <f t="shared" si="25"/>
        <v>0</v>
      </c>
      <c r="G705" s="465"/>
      <c r="H705" s="501"/>
      <c r="I705" s="501"/>
      <c r="J705" s="501"/>
      <c r="K705" s="501"/>
      <c r="L705" s="436"/>
      <c r="M705" s="63"/>
    </row>
    <row r="706" spans="1:13" s="4" customFormat="1" ht="13.5" customHeight="1" x14ac:dyDescent="0.2">
      <c r="A706" s="452" t="s">
        <v>132</v>
      </c>
      <c r="B706" s="459" t="s">
        <v>108</v>
      </c>
      <c r="C706" s="459"/>
      <c r="D706" s="113" t="s">
        <v>57</v>
      </c>
      <c r="E706" s="89">
        <f>E707+E711</f>
        <v>2794738</v>
      </c>
      <c r="F706" s="89">
        <f>F707+F711</f>
        <v>2794738</v>
      </c>
      <c r="G706" s="454"/>
      <c r="H706" s="109"/>
      <c r="I706" s="109"/>
      <c r="J706" s="235"/>
      <c r="K706" s="235"/>
      <c r="L706" s="437"/>
      <c r="M706" s="63"/>
    </row>
    <row r="707" spans="1:13" s="4" customFormat="1" ht="18" customHeight="1" x14ac:dyDescent="0.2">
      <c r="A707" s="453"/>
      <c r="B707" s="536"/>
      <c r="C707" s="460"/>
      <c r="D707" s="117" t="s">
        <v>62</v>
      </c>
      <c r="E707" s="89">
        <f>E708+E709+E710</f>
        <v>2794738</v>
      </c>
      <c r="F707" s="89">
        <f>F708+F709+F710</f>
        <v>2794738</v>
      </c>
      <c r="G707" s="455"/>
      <c r="H707" s="110"/>
      <c r="I707" s="110"/>
      <c r="J707" s="236"/>
      <c r="K707" s="236"/>
      <c r="L707" s="438"/>
      <c r="M707" s="63"/>
    </row>
    <row r="708" spans="1:13" s="4" customFormat="1" ht="11.25" customHeight="1" x14ac:dyDescent="0.2">
      <c r="A708" s="453"/>
      <c r="B708" s="536"/>
      <c r="C708" s="460"/>
      <c r="D708" s="117" t="s">
        <v>64</v>
      </c>
      <c r="E708" s="89">
        <f>E714+E720+E726</f>
        <v>2794738</v>
      </c>
      <c r="F708" s="89">
        <f>F714+F720+F726</f>
        <v>2794738</v>
      </c>
      <c r="G708" s="455"/>
      <c r="H708" s="110"/>
      <c r="I708" s="110"/>
      <c r="J708" s="236"/>
      <c r="K708" s="236"/>
      <c r="L708" s="438"/>
      <c r="M708" s="63"/>
    </row>
    <row r="709" spans="1:13" s="4" customFormat="1" ht="13.5" customHeight="1" x14ac:dyDescent="0.2">
      <c r="A709" s="453"/>
      <c r="B709" s="536"/>
      <c r="C709" s="460"/>
      <c r="D709" s="113" t="s">
        <v>65</v>
      </c>
      <c r="E709" s="89">
        <f t="shared" ref="E709:F711" si="26">E715+E721+E727</f>
        <v>0</v>
      </c>
      <c r="F709" s="89">
        <f t="shared" si="26"/>
        <v>0</v>
      </c>
      <c r="G709" s="455"/>
      <c r="H709" s="110"/>
      <c r="I709" s="110"/>
      <c r="J709" s="236"/>
      <c r="K709" s="236"/>
      <c r="L709" s="438"/>
      <c r="M709" s="63"/>
    </row>
    <row r="710" spans="1:13" s="4" customFormat="1" ht="22.5" customHeight="1" x14ac:dyDescent="0.2">
      <c r="A710" s="453"/>
      <c r="B710" s="536"/>
      <c r="C710" s="460"/>
      <c r="D710" s="117" t="s">
        <v>66</v>
      </c>
      <c r="E710" s="89">
        <f t="shared" si="26"/>
        <v>0</v>
      </c>
      <c r="F710" s="89">
        <f t="shared" si="26"/>
        <v>0</v>
      </c>
      <c r="G710" s="455"/>
      <c r="H710" s="110"/>
      <c r="I710" s="110"/>
      <c r="J710" s="236"/>
      <c r="K710" s="236"/>
      <c r="L710" s="438"/>
      <c r="M710" s="63"/>
    </row>
    <row r="711" spans="1:13" s="4" customFormat="1" ht="20.25" customHeight="1" x14ac:dyDescent="0.2">
      <c r="A711" s="515"/>
      <c r="B711" s="536"/>
      <c r="C711" s="529"/>
      <c r="D711" s="102" t="s">
        <v>63</v>
      </c>
      <c r="E711" s="89">
        <f t="shared" si="26"/>
        <v>0</v>
      </c>
      <c r="F711" s="89">
        <f t="shared" si="26"/>
        <v>0</v>
      </c>
      <c r="G711" s="530"/>
      <c r="H711" s="118"/>
      <c r="I711" s="118"/>
      <c r="J711" s="239"/>
      <c r="K711" s="239"/>
      <c r="L711" s="439"/>
      <c r="M711" s="63"/>
    </row>
    <row r="712" spans="1:13" ht="15.75" customHeight="1" x14ac:dyDescent="0.2">
      <c r="A712" s="575" t="s">
        <v>133</v>
      </c>
      <c r="B712" s="419" t="s">
        <v>324</v>
      </c>
      <c r="C712" s="419" t="s">
        <v>182</v>
      </c>
      <c r="D712" s="114" t="s">
        <v>57</v>
      </c>
      <c r="E712" s="73">
        <f>E713+E717</f>
        <v>1925220</v>
      </c>
      <c r="F712" s="73">
        <f>F713+F717</f>
        <v>1925220</v>
      </c>
      <c r="G712" s="426"/>
      <c r="H712" s="426" t="s">
        <v>275</v>
      </c>
      <c r="I712" s="431" t="s">
        <v>147</v>
      </c>
      <c r="J712" s="503">
        <v>54</v>
      </c>
      <c r="K712" s="431">
        <v>65</v>
      </c>
      <c r="L712" s="480" t="s">
        <v>545</v>
      </c>
      <c r="M712" s="63"/>
    </row>
    <row r="713" spans="1:13" ht="19.5" x14ac:dyDescent="0.2">
      <c r="A713" s="446"/>
      <c r="B713" s="420"/>
      <c r="C713" s="421"/>
      <c r="D713" s="108" t="s">
        <v>62</v>
      </c>
      <c r="E713" s="73">
        <f>E714+E715+E716</f>
        <v>1925220</v>
      </c>
      <c r="F713" s="160">
        <f>F714+F715+F716</f>
        <v>1925220</v>
      </c>
      <c r="G713" s="427"/>
      <c r="H713" s="510"/>
      <c r="I713" s="432"/>
      <c r="J713" s="504"/>
      <c r="K713" s="432"/>
      <c r="L713" s="481"/>
      <c r="M713" s="63"/>
    </row>
    <row r="714" spans="1:13" ht="15" customHeight="1" x14ac:dyDescent="0.2">
      <c r="A714" s="446"/>
      <c r="B714" s="420"/>
      <c r="C714" s="421"/>
      <c r="D714" s="106" t="s">
        <v>64</v>
      </c>
      <c r="E714" s="159">
        <v>1925220</v>
      </c>
      <c r="F714" s="363">
        <v>1925220</v>
      </c>
      <c r="G714" s="427"/>
      <c r="H714" s="510"/>
      <c r="I714" s="432"/>
      <c r="J714" s="504"/>
      <c r="K714" s="432"/>
      <c r="L714" s="481"/>
      <c r="M714" s="63"/>
    </row>
    <row r="715" spans="1:13" ht="13.5" customHeight="1" x14ac:dyDescent="0.2">
      <c r="A715" s="446"/>
      <c r="B715" s="420"/>
      <c r="C715" s="421"/>
      <c r="D715" s="114" t="s">
        <v>65</v>
      </c>
      <c r="E715" s="73">
        <v>0</v>
      </c>
      <c r="F715" s="73">
        <v>0</v>
      </c>
      <c r="G715" s="427"/>
      <c r="H715" s="496"/>
      <c r="I715" s="461"/>
      <c r="J715" s="505"/>
      <c r="K715" s="461"/>
      <c r="L715" s="481"/>
      <c r="M715" s="63"/>
    </row>
    <row r="716" spans="1:13" ht="24" customHeight="1" x14ac:dyDescent="0.2">
      <c r="A716" s="446"/>
      <c r="B716" s="420"/>
      <c r="C716" s="421"/>
      <c r="D716" s="108" t="s">
        <v>66</v>
      </c>
      <c r="E716" s="160">
        <v>0</v>
      </c>
      <c r="F716" s="159">
        <v>0</v>
      </c>
      <c r="G716" s="427"/>
      <c r="H716" s="496"/>
      <c r="I716" s="461"/>
      <c r="J716" s="505"/>
      <c r="K716" s="461"/>
      <c r="L716" s="481"/>
      <c r="M716" s="63"/>
    </row>
    <row r="717" spans="1:13" ht="123" customHeight="1" x14ac:dyDescent="0.2">
      <c r="A717" s="447"/>
      <c r="B717" s="448"/>
      <c r="C717" s="421"/>
      <c r="D717" s="114" t="s">
        <v>63</v>
      </c>
      <c r="E717" s="175">
        <v>0</v>
      </c>
      <c r="F717" s="175">
        <v>0</v>
      </c>
      <c r="G717" s="428"/>
      <c r="H717" s="511"/>
      <c r="I717" s="462"/>
      <c r="J717" s="506"/>
      <c r="K717" s="462"/>
      <c r="L717" s="482"/>
      <c r="M717" s="63"/>
    </row>
    <row r="718" spans="1:13" ht="22.5" customHeight="1" x14ac:dyDescent="0.2">
      <c r="A718" s="575" t="s">
        <v>119</v>
      </c>
      <c r="B718" s="419" t="s">
        <v>325</v>
      </c>
      <c r="C718" s="419" t="s">
        <v>182</v>
      </c>
      <c r="D718" s="114" t="s">
        <v>57</v>
      </c>
      <c r="E718" s="73">
        <f>E719+E723</f>
        <v>589518</v>
      </c>
      <c r="F718" s="73">
        <f>F719+F723</f>
        <v>589518</v>
      </c>
      <c r="G718" s="426"/>
      <c r="H718" s="426" t="s">
        <v>195</v>
      </c>
      <c r="I718" s="431" t="s">
        <v>147</v>
      </c>
      <c r="J718" s="431">
        <v>268</v>
      </c>
      <c r="K718" s="431">
        <v>121</v>
      </c>
      <c r="L718" s="480" t="s">
        <v>545</v>
      </c>
      <c r="M718" s="63"/>
    </row>
    <row r="719" spans="1:13" ht="25.5" customHeight="1" x14ac:dyDescent="0.2">
      <c r="A719" s="446"/>
      <c r="B719" s="420"/>
      <c r="C719" s="421"/>
      <c r="D719" s="108" t="s">
        <v>62</v>
      </c>
      <c r="E719" s="73">
        <f>E720+E721+E722</f>
        <v>589518</v>
      </c>
      <c r="F719" s="160">
        <f>F720+F721+F722</f>
        <v>589518</v>
      </c>
      <c r="G719" s="427"/>
      <c r="H719" s="510"/>
      <c r="I719" s="432"/>
      <c r="J719" s="432"/>
      <c r="K719" s="432"/>
      <c r="L719" s="481"/>
      <c r="M719" s="63"/>
    </row>
    <row r="720" spans="1:13" ht="32.25" customHeight="1" x14ac:dyDescent="0.2">
      <c r="A720" s="446"/>
      <c r="B720" s="420"/>
      <c r="C720" s="421"/>
      <c r="D720" s="106" t="s">
        <v>64</v>
      </c>
      <c r="E720" s="159">
        <v>589518</v>
      </c>
      <c r="F720" s="363">
        <v>589518</v>
      </c>
      <c r="G720" s="427"/>
      <c r="H720" s="510"/>
      <c r="I720" s="461"/>
      <c r="J720" s="461"/>
      <c r="K720" s="461"/>
      <c r="L720" s="481"/>
      <c r="M720" s="63"/>
    </row>
    <row r="721" spans="1:14" ht="20.25" customHeight="1" x14ac:dyDescent="0.2">
      <c r="A721" s="446"/>
      <c r="B721" s="420"/>
      <c r="C721" s="421"/>
      <c r="D721" s="114" t="s">
        <v>65</v>
      </c>
      <c r="E721" s="73">
        <v>0</v>
      </c>
      <c r="F721" s="73">
        <v>0</v>
      </c>
      <c r="G721" s="427"/>
      <c r="H721" s="540"/>
      <c r="I721" s="432"/>
      <c r="J721" s="476"/>
      <c r="K721" s="476"/>
      <c r="L721" s="481"/>
      <c r="M721" s="63"/>
    </row>
    <row r="722" spans="1:14" ht="30" customHeight="1" x14ac:dyDescent="0.2">
      <c r="A722" s="446"/>
      <c r="B722" s="420"/>
      <c r="C722" s="421"/>
      <c r="D722" s="108" t="s">
        <v>66</v>
      </c>
      <c r="E722" s="160">
        <v>0</v>
      </c>
      <c r="F722" s="159">
        <v>0</v>
      </c>
      <c r="G722" s="427"/>
      <c r="H722" s="540"/>
      <c r="I722" s="432"/>
      <c r="J722" s="476"/>
      <c r="K722" s="476"/>
      <c r="L722" s="481"/>
      <c r="M722" s="63"/>
    </row>
    <row r="723" spans="1:14" ht="19.5" customHeight="1" x14ac:dyDescent="0.2">
      <c r="A723" s="447"/>
      <c r="B723" s="448"/>
      <c r="C723" s="421"/>
      <c r="D723" s="114" t="s">
        <v>63</v>
      </c>
      <c r="E723" s="175">
        <v>0</v>
      </c>
      <c r="F723" s="175">
        <v>0</v>
      </c>
      <c r="G723" s="428"/>
      <c r="H723" s="548"/>
      <c r="I723" s="462"/>
      <c r="J723" s="477"/>
      <c r="K723" s="477"/>
      <c r="L723" s="482"/>
      <c r="M723" s="63"/>
    </row>
    <row r="724" spans="1:14" ht="15.75" customHeight="1" x14ac:dyDescent="0.2">
      <c r="A724" s="575" t="s">
        <v>259</v>
      </c>
      <c r="B724" s="419" t="s">
        <v>326</v>
      </c>
      <c r="C724" s="419" t="s">
        <v>182</v>
      </c>
      <c r="D724" s="114" t="s">
        <v>57</v>
      </c>
      <c r="E724" s="175">
        <f>E725+E729</f>
        <v>280000</v>
      </c>
      <c r="F724" s="175">
        <f>F725+F729</f>
        <v>280000</v>
      </c>
      <c r="G724" s="426"/>
      <c r="H724" s="426" t="s">
        <v>327</v>
      </c>
      <c r="I724" s="431" t="s">
        <v>147</v>
      </c>
      <c r="J724" s="503">
        <v>215</v>
      </c>
      <c r="K724" s="431">
        <v>165</v>
      </c>
      <c r="L724" s="480" t="s">
        <v>557</v>
      </c>
      <c r="M724" s="63"/>
    </row>
    <row r="725" spans="1:14" ht="19.5" x14ac:dyDescent="0.2">
      <c r="A725" s="446"/>
      <c r="B725" s="420"/>
      <c r="C725" s="421"/>
      <c r="D725" s="108" t="s">
        <v>62</v>
      </c>
      <c r="E725" s="175">
        <f>E726+E727+E728</f>
        <v>280000</v>
      </c>
      <c r="F725" s="155">
        <f>F726+F727+F728</f>
        <v>280000</v>
      </c>
      <c r="G725" s="427"/>
      <c r="H725" s="427"/>
      <c r="I725" s="432"/>
      <c r="J725" s="504"/>
      <c r="K725" s="432"/>
      <c r="L725" s="481"/>
      <c r="M725" s="63"/>
    </row>
    <row r="726" spans="1:14" ht="15" customHeight="1" x14ac:dyDescent="0.2">
      <c r="A726" s="446"/>
      <c r="B726" s="420"/>
      <c r="C726" s="421"/>
      <c r="D726" s="106" t="s">
        <v>64</v>
      </c>
      <c r="E726" s="152">
        <v>280000</v>
      </c>
      <c r="F726" s="296">
        <v>280000</v>
      </c>
      <c r="G726" s="427"/>
      <c r="H726" s="427"/>
      <c r="I726" s="432"/>
      <c r="J726" s="504"/>
      <c r="K726" s="432"/>
      <c r="L726" s="481"/>
      <c r="M726" s="63"/>
    </row>
    <row r="727" spans="1:14" ht="13.5" customHeight="1" x14ac:dyDescent="0.2">
      <c r="A727" s="446"/>
      <c r="B727" s="420"/>
      <c r="C727" s="421"/>
      <c r="D727" s="114" t="s">
        <v>65</v>
      </c>
      <c r="E727" s="175">
        <v>0</v>
      </c>
      <c r="F727" s="175">
        <v>0</v>
      </c>
      <c r="G727" s="427"/>
      <c r="H727" s="427"/>
      <c r="I727" s="432"/>
      <c r="J727" s="504"/>
      <c r="K727" s="432"/>
      <c r="L727" s="481"/>
      <c r="M727" s="63"/>
    </row>
    <row r="728" spans="1:14" ht="49.5" customHeight="1" x14ac:dyDescent="0.2">
      <c r="A728" s="446"/>
      <c r="B728" s="420"/>
      <c r="C728" s="421"/>
      <c r="D728" s="108" t="s">
        <v>66</v>
      </c>
      <c r="E728" s="155">
        <v>0</v>
      </c>
      <c r="F728" s="152">
        <v>0</v>
      </c>
      <c r="G728" s="427"/>
      <c r="H728" s="428"/>
      <c r="I728" s="433"/>
      <c r="J728" s="513"/>
      <c r="K728" s="433"/>
      <c r="L728" s="481"/>
      <c r="M728" s="63"/>
    </row>
    <row r="729" spans="1:14" ht="87.75" x14ac:dyDescent="0.2">
      <c r="A729" s="447"/>
      <c r="B729" s="448"/>
      <c r="C729" s="421"/>
      <c r="D729" s="114" t="s">
        <v>63</v>
      </c>
      <c r="E729" s="175">
        <v>0</v>
      </c>
      <c r="F729" s="175">
        <v>0</v>
      </c>
      <c r="G729" s="428"/>
      <c r="H729" s="94" t="s">
        <v>328</v>
      </c>
      <c r="I729" s="138" t="s">
        <v>147</v>
      </c>
      <c r="J729" s="240">
        <v>115</v>
      </c>
      <c r="K729" s="240">
        <v>187</v>
      </c>
      <c r="L729" s="482"/>
      <c r="M729" s="63"/>
    </row>
    <row r="730" spans="1:14" s="4" customFormat="1" ht="13.5" customHeight="1" x14ac:dyDescent="0.2">
      <c r="A730" s="452" t="s">
        <v>124</v>
      </c>
      <c r="B730" s="459" t="s">
        <v>189</v>
      </c>
      <c r="C730" s="459"/>
      <c r="D730" s="113" t="s">
        <v>57</v>
      </c>
      <c r="E730" s="89">
        <f>E731+E735</f>
        <v>688766511.12</v>
      </c>
      <c r="F730" s="89">
        <f>F731+F735</f>
        <v>658957548.42000008</v>
      </c>
      <c r="G730" s="454"/>
      <c r="H730" s="109"/>
      <c r="I730" s="109"/>
      <c r="J730" s="235"/>
      <c r="K730" s="235"/>
      <c r="L730" s="437"/>
      <c r="M730" s="63"/>
    </row>
    <row r="731" spans="1:14" s="4" customFormat="1" ht="18" customHeight="1" x14ac:dyDescent="0.2">
      <c r="A731" s="453"/>
      <c r="B731" s="536"/>
      <c r="C731" s="460"/>
      <c r="D731" s="117" t="s">
        <v>62</v>
      </c>
      <c r="E731" s="89">
        <f>E732+E733+E734</f>
        <v>688766511.12</v>
      </c>
      <c r="F731" s="89">
        <f>F732+F733+F734</f>
        <v>658957548.42000008</v>
      </c>
      <c r="G731" s="455"/>
      <c r="H731" s="110"/>
      <c r="I731" s="110"/>
      <c r="J731" s="236"/>
      <c r="K731" s="236"/>
      <c r="L731" s="438"/>
      <c r="M731" s="63"/>
    </row>
    <row r="732" spans="1:14" s="4" customFormat="1" ht="11.25" customHeight="1" x14ac:dyDescent="0.2">
      <c r="A732" s="453"/>
      <c r="B732" s="536"/>
      <c r="C732" s="460"/>
      <c r="D732" s="117" t="s">
        <v>64</v>
      </c>
      <c r="E732" s="89">
        <f t="shared" ref="E732:F735" si="27">E738+E744</f>
        <v>688766511.12</v>
      </c>
      <c r="F732" s="89">
        <f t="shared" si="27"/>
        <v>658957548.42000008</v>
      </c>
      <c r="G732" s="455"/>
      <c r="H732" s="110"/>
      <c r="I732" s="110"/>
      <c r="J732" s="236"/>
      <c r="K732" s="236"/>
      <c r="L732" s="438"/>
      <c r="M732" s="63"/>
    </row>
    <row r="733" spans="1:14" s="4" customFormat="1" ht="13.5" customHeight="1" x14ac:dyDescent="0.2">
      <c r="A733" s="453"/>
      <c r="B733" s="536"/>
      <c r="C733" s="460"/>
      <c r="D733" s="113" t="s">
        <v>65</v>
      </c>
      <c r="E733" s="89">
        <f t="shared" si="27"/>
        <v>0</v>
      </c>
      <c r="F733" s="89">
        <f t="shared" si="27"/>
        <v>0</v>
      </c>
      <c r="G733" s="455"/>
      <c r="H733" s="110"/>
      <c r="I733" s="110"/>
      <c r="J733" s="236"/>
      <c r="K733" s="236"/>
      <c r="L733" s="438"/>
      <c r="M733" s="63"/>
    </row>
    <row r="734" spans="1:14" s="4" customFormat="1" ht="22.5" customHeight="1" x14ac:dyDescent="0.2">
      <c r="A734" s="453"/>
      <c r="B734" s="536"/>
      <c r="C734" s="460"/>
      <c r="D734" s="117" t="s">
        <v>66</v>
      </c>
      <c r="E734" s="89">
        <f t="shared" si="27"/>
        <v>0</v>
      </c>
      <c r="F734" s="89">
        <f t="shared" si="27"/>
        <v>0</v>
      </c>
      <c r="G734" s="455"/>
      <c r="H734" s="110"/>
      <c r="I734" s="110"/>
      <c r="J734" s="236"/>
      <c r="K734" s="236"/>
      <c r="L734" s="438"/>
      <c r="M734" s="63"/>
    </row>
    <row r="735" spans="1:14" s="4" customFormat="1" ht="22.5" customHeight="1" x14ac:dyDescent="0.2">
      <c r="A735" s="515"/>
      <c r="B735" s="536"/>
      <c r="C735" s="529"/>
      <c r="D735" s="102" t="s">
        <v>63</v>
      </c>
      <c r="E735" s="89">
        <f t="shared" si="27"/>
        <v>0</v>
      </c>
      <c r="F735" s="89">
        <f t="shared" si="27"/>
        <v>0</v>
      </c>
      <c r="G735" s="530"/>
      <c r="H735" s="118"/>
      <c r="I735" s="118"/>
      <c r="J735" s="239"/>
      <c r="K735" s="239"/>
      <c r="L735" s="439"/>
      <c r="M735" s="63"/>
    </row>
    <row r="736" spans="1:14" s="27" customFormat="1" ht="15.75" customHeight="1" x14ac:dyDescent="0.2">
      <c r="A736" s="572" t="s">
        <v>126</v>
      </c>
      <c r="B736" s="419" t="s">
        <v>410</v>
      </c>
      <c r="C736" s="419" t="s">
        <v>182</v>
      </c>
      <c r="D736" s="114" t="s">
        <v>57</v>
      </c>
      <c r="E736" s="71">
        <f>E737+E741</f>
        <v>688666642.75999999</v>
      </c>
      <c r="F736" s="71">
        <f>F737+F741</f>
        <v>658956480.59000003</v>
      </c>
      <c r="G736" s="426" t="s">
        <v>560</v>
      </c>
      <c r="H736" s="426" t="s">
        <v>411</v>
      </c>
      <c r="I736" s="92" t="s">
        <v>147</v>
      </c>
      <c r="J736" s="257">
        <v>308</v>
      </c>
      <c r="K736" s="230">
        <v>365</v>
      </c>
      <c r="L736" s="632" t="s">
        <v>546</v>
      </c>
      <c r="M736" s="63"/>
      <c r="N736" s="34"/>
    </row>
    <row r="737" spans="1:18" s="27" customFormat="1" ht="39" customHeight="1" x14ac:dyDescent="0.2">
      <c r="A737" s="573"/>
      <c r="B737" s="420"/>
      <c r="C737" s="421"/>
      <c r="D737" s="108" t="s">
        <v>62</v>
      </c>
      <c r="E737" s="71">
        <f>E738+E739+E740</f>
        <v>688666642.75999999</v>
      </c>
      <c r="F737" s="57">
        <f>F738+F739+F740</f>
        <v>658956480.59000003</v>
      </c>
      <c r="G737" s="427"/>
      <c r="H737" s="428"/>
      <c r="I737" s="100"/>
      <c r="J737" s="258"/>
      <c r="K737" s="237"/>
      <c r="L737" s="634"/>
      <c r="M737" s="63"/>
      <c r="N737" s="34"/>
    </row>
    <row r="738" spans="1:18" s="27" customFormat="1" ht="15" customHeight="1" x14ac:dyDescent="0.2">
      <c r="A738" s="573"/>
      <c r="B738" s="420"/>
      <c r="C738" s="421"/>
      <c r="D738" s="106" t="s">
        <v>64</v>
      </c>
      <c r="E738" s="56">
        <v>688666642.75999999</v>
      </c>
      <c r="F738" s="71">
        <v>658956480.59000003</v>
      </c>
      <c r="G738" s="427"/>
      <c r="H738" s="426" t="s">
        <v>223</v>
      </c>
      <c r="I738" s="431" t="s">
        <v>147</v>
      </c>
      <c r="J738" s="503">
        <v>61</v>
      </c>
      <c r="K738" s="431">
        <v>65</v>
      </c>
      <c r="L738" s="632" t="s">
        <v>547</v>
      </c>
      <c r="M738" s="63"/>
      <c r="N738" s="34"/>
    </row>
    <row r="739" spans="1:18" s="27" customFormat="1" ht="13.5" customHeight="1" x14ac:dyDescent="0.2">
      <c r="A739" s="573"/>
      <c r="B739" s="420"/>
      <c r="C739" s="421"/>
      <c r="D739" s="114" t="s">
        <v>65</v>
      </c>
      <c r="E739" s="71">
        <v>0</v>
      </c>
      <c r="F739" s="71">
        <v>0</v>
      </c>
      <c r="G739" s="427"/>
      <c r="H739" s="427"/>
      <c r="I739" s="432"/>
      <c r="J739" s="504"/>
      <c r="K739" s="432"/>
      <c r="L739" s="633"/>
      <c r="M739" s="63"/>
      <c r="N739" s="34"/>
    </row>
    <row r="740" spans="1:18" s="27" customFormat="1" ht="42.75" customHeight="1" x14ac:dyDescent="0.2">
      <c r="A740" s="573"/>
      <c r="B740" s="420"/>
      <c r="C740" s="421"/>
      <c r="D740" s="108" t="s">
        <v>66</v>
      </c>
      <c r="E740" s="57">
        <v>0</v>
      </c>
      <c r="F740" s="56">
        <v>0</v>
      </c>
      <c r="G740" s="427"/>
      <c r="H740" s="428"/>
      <c r="I740" s="433"/>
      <c r="J740" s="513"/>
      <c r="K740" s="433"/>
      <c r="L740" s="634"/>
      <c r="M740" s="63"/>
      <c r="N740" s="34"/>
    </row>
    <row r="741" spans="1:18" s="27" customFormat="1" ht="88.5" customHeight="1" x14ac:dyDescent="0.2">
      <c r="A741" s="574"/>
      <c r="B741" s="448"/>
      <c r="C741" s="421"/>
      <c r="D741" s="114" t="s">
        <v>63</v>
      </c>
      <c r="E741" s="71">
        <v>0</v>
      </c>
      <c r="F741" s="71">
        <v>0</v>
      </c>
      <c r="G741" s="428"/>
      <c r="H741" s="124" t="s">
        <v>224</v>
      </c>
      <c r="I741" s="100" t="s">
        <v>147</v>
      </c>
      <c r="J741" s="258">
        <v>92656</v>
      </c>
      <c r="K741" s="237">
        <v>66969</v>
      </c>
      <c r="L741" s="198" t="s">
        <v>548</v>
      </c>
      <c r="M741" s="63"/>
      <c r="N741" s="34"/>
    </row>
    <row r="742" spans="1:18" s="27" customFormat="1" ht="15.75" customHeight="1" x14ac:dyDescent="0.2">
      <c r="A742" s="572" t="s">
        <v>260</v>
      </c>
      <c r="B742" s="419" t="s">
        <v>225</v>
      </c>
      <c r="C742" s="419" t="s">
        <v>182</v>
      </c>
      <c r="D742" s="114" t="s">
        <v>57</v>
      </c>
      <c r="E742" s="71">
        <f>E743+E747</f>
        <v>99868.36</v>
      </c>
      <c r="F742" s="71">
        <f>F743+F747</f>
        <v>1067.83</v>
      </c>
      <c r="G742" s="426" t="s">
        <v>560</v>
      </c>
      <c r="H742" s="426" t="s">
        <v>226</v>
      </c>
      <c r="I742" s="431" t="s">
        <v>74</v>
      </c>
      <c r="J742" s="503">
        <v>109</v>
      </c>
      <c r="K742" s="431">
        <v>1</v>
      </c>
      <c r="L742" s="632" t="s">
        <v>549</v>
      </c>
      <c r="M742" s="63"/>
      <c r="N742" s="34"/>
    </row>
    <row r="743" spans="1:18" s="27" customFormat="1" ht="19.5" x14ac:dyDescent="0.2">
      <c r="A743" s="573"/>
      <c r="B743" s="420"/>
      <c r="C743" s="421"/>
      <c r="D743" s="108" t="s">
        <v>62</v>
      </c>
      <c r="E743" s="71">
        <f>E744+E745+E746</f>
        <v>99868.36</v>
      </c>
      <c r="F743" s="57">
        <f>F744+F745+F746</f>
        <v>1067.83</v>
      </c>
      <c r="G743" s="427"/>
      <c r="H743" s="427"/>
      <c r="I743" s="432"/>
      <c r="J743" s="504"/>
      <c r="K743" s="432"/>
      <c r="L743" s="633"/>
      <c r="M743" s="63"/>
      <c r="N743" s="34"/>
    </row>
    <row r="744" spans="1:18" s="27" customFormat="1" ht="15" customHeight="1" x14ac:dyDescent="0.2">
      <c r="A744" s="573"/>
      <c r="B744" s="420"/>
      <c r="C744" s="421"/>
      <c r="D744" s="106" t="s">
        <v>64</v>
      </c>
      <c r="E744" s="56">
        <v>99868.36</v>
      </c>
      <c r="F744" s="71">
        <v>1067.83</v>
      </c>
      <c r="G744" s="427"/>
      <c r="H744" s="427"/>
      <c r="I744" s="432"/>
      <c r="J744" s="504"/>
      <c r="K744" s="432"/>
      <c r="L744" s="633"/>
      <c r="M744" s="63"/>
      <c r="N744" s="34"/>
    </row>
    <row r="745" spans="1:18" s="27" customFormat="1" ht="13.5" customHeight="1" x14ac:dyDescent="0.2">
      <c r="A745" s="573"/>
      <c r="B745" s="420"/>
      <c r="C745" s="421"/>
      <c r="D745" s="114" t="s">
        <v>65</v>
      </c>
      <c r="E745" s="71">
        <v>0</v>
      </c>
      <c r="F745" s="71">
        <v>0</v>
      </c>
      <c r="G745" s="427"/>
      <c r="H745" s="427"/>
      <c r="I745" s="432"/>
      <c r="J745" s="504"/>
      <c r="K745" s="432"/>
      <c r="L745" s="633"/>
      <c r="M745" s="63"/>
      <c r="N745" s="34"/>
    </row>
    <row r="746" spans="1:18" s="27" customFormat="1" ht="63" customHeight="1" x14ac:dyDescent="0.2">
      <c r="A746" s="573"/>
      <c r="B746" s="420"/>
      <c r="C746" s="421"/>
      <c r="D746" s="108" t="s">
        <v>66</v>
      </c>
      <c r="E746" s="57">
        <v>0</v>
      </c>
      <c r="F746" s="56">
        <v>0</v>
      </c>
      <c r="G746" s="427"/>
      <c r="H746" s="427"/>
      <c r="I746" s="432"/>
      <c r="J746" s="504"/>
      <c r="K746" s="432"/>
      <c r="L746" s="633"/>
      <c r="M746" s="63"/>
      <c r="N746" s="34"/>
    </row>
    <row r="747" spans="1:18" s="27" customFormat="1" ht="185.25" customHeight="1" x14ac:dyDescent="0.2">
      <c r="A747" s="574"/>
      <c r="B747" s="448"/>
      <c r="C747" s="421"/>
      <c r="D747" s="114" t="s">
        <v>63</v>
      </c>
      <c r="E747" s="71">
        <v>0</v>
      </c>
      <c r="F747" s="71">
        <v>0</v>
      </c>
      <c r="G747" s="428"/>
      <c r="H747" s="428"/>
      <c r="I747" s="433"/>
      <c r="J747" s="513"/>
      <c r="K747" s="433"/>
      <c r="L747" s="634"/>
      <c r="M747" s="63"/>
      <c r="N747" s="34"/>
    </row>
    <row r="748" spans="1:18" s="5" customFormat="1" ht="13.5" customHeight="1" x14ac:dyDescent="0.2">
      <c r="A748" s="526" t="s">
        <v>136</v>
      </c>
      <c r="B748" s="466" t="s">
        <v>168</v>
      </c>
      <c r="C748" s="591"/>
      <c r="D748" s="147" t="s">
        <v>57</v>
      </c>
      <c r="E748" s="32">
        <f>E750+E753</f>
        <v>16464886790.950001</v>
      </c>
      <c r="F748" s="32">
        <f>F750+F753</f>
        <v>16285697423.16</v>
      </c>
      <c r="G748" s="602"/>
      <c r="H748" s="502"/>
      <c r="I748" s="502"/>
      <c r="J748" s="502"/>
      <c r="K748" s="502"/>
      <c r="L748" s="434"/>
      <c r="M748" s="63"/>
      <c r="N748"/>
      <c r="O748"/>
      <c r="P748"/>
      <c r="Q748"/>
      <c r="R748"/>
    </row>
    <row r="749" spans="1:18" s="29" customFormat="1" ht="22.5" customHeight="1" x14ac:dyDescent="0.2">
      <c r="A749" s="609"/>
      <c r="B749" s="543"/>
      <c r="C749" s="601"/>
      <c r="D749" s="147" t="s">
        <v>449</v>
      </c>
      <c r="E749" s="32">
        <f>E755</f>
        <v>8538904.540000001</v>
      </c>
      <c r="F749" s="32">
        <f>F755</f>
        <v>8538904.540000001</v>
      </c>
      <c r="G749" s="464"/>
      <c r="H749" s="500"/>
      <c r="I749" s="500"/>
      <c r="J749" s="500"/>
      <c r="K749" s="500"/>
      <c r="L749" s="435"/>
      <c r="M749" s="63"/>
      <c r="N749" s="27"/>
      <c r="O749" s="27"/>
      <c r="P749" s="27"/>
      <c r="Q749" s="27"/>
      <c r="R749" s="27"/>
    </row>
    <row r="750" spans="1:18" s="5" customFormat="1" ht="12.75" customHeight="1" x14ac:dyDescent="0.2">
      <c r="A750" s="609"/>
      <c r="B750" s="543"/>
      <c r="C750" s="601"/>
      <c r="D750" s="147" t="s">
        <v>62</v>
      </c>
      <c r="E750" s="32">
        <f>E751+E752</f>
        <v>3709032800</v>
      </c>
      <c r="F750" s="32">
        <f>F751+F752</f>
        <v>3709032800</v>
      </c>
      <c r="G750" s="464"/>
      <c r="H750" s="500"/>
      <c r="I750" s="500"/>
      <c r="J750" s="500"/>
      <c r="K750" s="500"/>
      <c r="L750" s="435"/>
      <c r="M750" s="63"/>
      <c r="P750"/>
    </row>
    <row r="751" spans="1:18" s="5" customFormat="1" x14ac:dyDescent="0.2">
      <c r="A751" s="609"/>
      <c r="B751" s="543"/>
      <c r="C751" s="601"/>
      <c r="D751" s="147" t="s">
        <v>64</v>
      </c>
      <c r="E751" s="32">
        <f>E758+E771</f>
        <v>3709032800</v>
      </c>
      <c r="F751" s="32">
        <f>F758+F771</f>
        <v>3709032800</v>
      </c>
      <c r="G751" s="464"/>
      <c r="H751" s="500"/>
      <c r="I751" s="500"/>
      <c r="J751" s="500"/>
      <c r="K751" s="500"/>
      <c r="L751" s="435"/>
      <c r="M751" s="63"/>
    </row>
    <row r="752" spans="1:18" s="5" customFormat="1" ht="14.25" customHeight="1" x14ac:dyDescent="0.2">
      <c r="A752" s="609"/>
      <c r="B752" s="543"/>
      <c r="C752" s="601"/>
      <c r="D752" s="177" t="s">
        <v>65</v>
      </c>
      <c r="E752" s="32">
        <f>E759+E772</f>
        <v>0</v>
      </c>
      <c r="F752" s="32">
        <f>F759+F772</f>
        <v>0</v>
      </c>
      <c r="G752" s="464"/>
      <c r="H752" s="500"/>
      <c r="I752" s="500"/>
      <c r="J752" s="500"/>
      <c r="K752" s="500"/>
      <c r="L752" s="435"/>
      <c r="M752" s="63"/>
    </row>
    <row r="753" spans="1:13" s="5" customFormat="1" ht="24" customHeight="1" x14ac:dyDescent="0.2">
      <c r="A753" s="609"/>
      <c r="B753" s="543"/>
      <c r="C753" s="601"/>
      <c r="D753" s="177" t="s">
        <v>380</v>
      </c>
      <c r="E753" s="32">
        <f>E754</f>
        <v>12755853990.950001</v>
      </c>
      <c r="F753" s="32">
        <f>F754</f>
        <v>12576664623.16</v>
      </c>
      <c r="G753" s="464"/>
      <c r="H753" s="500"/>
      <c r="I753" s="500"/>
      <c r="J753" s="500"/>
      <c r="K753" s="500"/>
      <c r="L753" s="435"/>
      <c r="M753" s="63"/>
    </row>
    <row r="754" spans="1:13" s="5" customFormat="1" ht="57.75" customHeight="1" x14ac:dyDescent="0.2">
      <c r="A754" s="609"/>
      <c r="B754" s="543"/>
      <c r="C754" s="601"/>
      <c r="D754" s="25" t="s">
        <v>377</v>
      </c>
      <c r="E754" s="32">
        <f>E774</f>
        <v>12755853990.950001</v>
      </c>
      <c r="F754" s="32">
        <f>F774</f>
        <v>12576664623.16</v>
      </c>
      <c r="G754" s="464"/>
      <c r="H754" s="500"/>
      <c r="I754" s="500"/>
      <c r="J754" s="500"/>
      <c r="K754" s="500"/>
      <c r="L754" s="435"/>
      <c r="M754" s="63"/>
    </row>
    <row r="755" spans="1:13" s="29" customFormat="1" ht="24.75" customHeight="1" x14ac:dyDescent="0.2">
      <c r="A755" s="172"/>
      <c r="B755" s="134"/>
      <c r="C755" s="134"/>
      <c r="D755" s="25" t="s">
        <v>449</v>
      </c>
      <c r="E755" s="32">
        <f>E775</f>
        <v>8538904.540000001</v>
      </c>
      <c r="F755" s="32">
        <f>F775</f>
        <v>8538904.540000001</v>
      </c>
      <c r="G755" s="131"/>
      <c r="H755" s="129"/>
      <c r="I755" s="129"/>
      <c r="J755" s="243"/>
      <c r="K755" s="243"/>
      <c r="L755" s="436"/>
      <c r="M755" s="63"/>
    </row>
    <row r="756" spans="1:13" s="4" customFormat="1" ht="13.5" customHeight="1" x14ac:dyDescent="0.2">
      <c r="A756" s="452" t="s">
        <v>137</v>
      </c>
      <c r="B756" s="459" t="s">
        <v>169</v>
      </c>
      <c r="C756" s="459"/>
      <c r="D756" s="113" t="s">
        <v>57</v>
      </c>
      <c r="E756" s="89">
        <f>E757+E760</f>
        <v>3709032800</v>
      </c>
      <c r="F756" s="89">
        <f>F757+F760</f>
        <v>3709032800</v>
      </c>
      <c r="G756" s="454"/>
      <c r="H756" s="109"/>
      <c r="I756" s="109"/>
      <c r="J756" s="235"/>
      <c r="K756" s="235"/>
      <c r="L756" s="437"/>
      <c r="M756" s="63"/>
    </row>
    <row r="757" spans="1:13" s="4" customFormat="1" ht="18" customHeight="1" x14ac:dyDescent="0.2">
      <c r="A757" s="453"/>
      <c r="B757" s="536"/>
      <c r="C757" s="460"/>
      <c r="D757" s="117" t="s">
        <v>62</v>
      </c>
      <c r="E757" s="89">
        <f>E758+E759</f>
        <v>3709032800</v>
      </c>
      <c r="F757" s="89">
        <f>F758+F759+F760</f>
        <v>3709032800</v>
      </c>
      <c r="G757" s="455"/>
      <c r="H757" s="110"/>
      <c r="I757" s="110"/>
      <c r="J757" s="236"/>
      <c r="K757" s="236"/>
      <c r="L757" s="438"/>
      <c r="M757" s="63"/>
    </row>
    <row r="758" spans="1:13" s="4" customFormat="1" ht="11.25" customHeight="1" x14ac:dyDescent="0.2">
      <c r="A758" s="453"/>
      <c r="B758" s="536"/>
      <c r="C758" s="460"/>
      <c r="D758" s="117" t="s">
        <v>64</v>
      </c>
      <c r="E758" s="89">
        <f t="shared" ref="E758:F761" si="28">E764</f>
        <v>3709032800</v>
      </c>
      <c r="F758" s="89">
        <f t="shared" si="28"/>
        <v>3709032800</v>
      </c>
      <c r="G758" s="455"/>
      <c r="H758" s="110"/>
      <c r="I758" s="110"/>
      <c r="J758" s="236"/>
      <c r="K758" s="236"/>
      <c r="L758" s="438"/>
      <c r="M758" s="63"/>
    </row>
    <row r="759" spans="1:13" s="4" customFormat="1" ht="13.5" customHeight="1" x14ac:dyDescent="0.2">
      <c r="A759" s="453"/>
      <c r="B759" s="536"/>
      <c r="C759" s="460"/>
      <c r="D759" s="113" t="s">
        <v>65</v>
      </c>
      <c r="E759" s="89">
        <f t="shared" si="28"/>
        <v>0</v>
      </c>
      <c r="F759" s="89">
        <f t="shared" si="28"/>
        <v>0</v>
      </c>
      <c r="G759" s="455"/>
      <c r="H759" s="110"/>
      <c r="I759" s="110"/>
      <c r="J759" s="236"/>
      <c r="K759" s="236"/>
      <c r="L759" s="438"/>
      <c r="M759" s="63"/>
    </row>
    <row r="760" spans="1:13" s="4" customFormat="1" ht="22.5" customHeight="1" x14ac:dyDescent="0.2">
      <c r="A760" s="453"/>
      <c r="B760" s="536"/>
      <c r="C760" s="460"/>
      <c r="D760" s="117" t="s">
        <v>380</v>
      </c>
      <c r="E760" s="89">
        <f t="shared" si="28"/>
        <v>0</v>
      </c>
      <c r="F760" s="89">
        <f t="shared" si="28"/>
        <v>0</v>
      </c>
      <c r="G760" s="455"/>
      <c r="H760" s="110"/>
      <c r="I760" s="110"/>
      <c r="J760" s="236"/>
      <c r="K760" s="236"/>
      <c r="L760" s="438"/>
      <c r="M760" s="63"/>
    </row>
    <row r="761" spans="1:13" s="15" customFormat="1" ht="39.75" customHeight="1" x14ac:dyDescent="0.2">
      <c r="A761" s="453"/>
      <c r="B761" s="536"/>
      <c r="C761" s="460"/>
      <c r="D761" s="44" t="s">
        <v>377</v>
      </c>
      <c r="E761" s="89">
        <f t="shared" si="28"/>
        <v>0</v>
      </c>
      <c r="F761" s="89">
        <f t="shared" si="28"/>
        <v>0</v>
      </c>
      <c r="G761" s="455"/>
      <c r="H761" s="110"/>
      <c r="I761" s="110"/>
      <c r="J761" s="236"/>
      <c r="K761" s="236"/>
      <c r="L761" s="439"/>
      <c r="M761" s="63"/>
    </row>
    <row r="762" spans="1:13" ht="21" customHeight="1" x14ac:dyDescent="0.2">
      <c r="A762" s="417" t="s">
        <v>138</v>
      </c>
      <c r="B762" s="419" t="s">
        <v>202</v>
      </c>
      <c r="C762" s="419" t="s">
        <v>182</v>
      </c>
      <c r="D762" s="114" t="s">
        <v>57</v>
      </c>
      <c r="E762" s="65">
        <f>E763+E766</f>
        <v>3709032800</v>
      </c>
      <c r="F762" s="65">
        <f>F763+F766</f>
        <v>3709032800</v>
      </c>
      <c r="G762" s="426"/>
      <c r="H762" s="426" t="s">
        <v>412</v>
      </c>
      <c r="I762" s="431" t="s">
        <v>147</v>
      </c>
      <c r="J762" s="503">
        <v>493229</v>
      </c>
      <c r="K762" s="503">
        <v>493229</v>
      </c>
      <c r="L762" s="440"/>
      <c r="M762" s="63"/>
    </row>
    <row r="763" spans="1:13" ht="20.25" customHeight="1" x14ac:dyDescent="0.2">
      <c r="A763" s="418"/>
      <c r="B763" s="420"/>
      <c r="C763" s="421"/>
      <c r="D763" s="108" t="s">
        <v>62</v>
      </c>
      <c r="E763" s="65">
        <f>E764+E765</f>
        <v>3709032800</v>
      </c>
      <c r="F763" s="65">
        <f>F764+F765</f>
        <v>3709032800</v>
      </c>
      <c r="G763" s="427"/>
      <c r="H763" s="510"/>
      <c r="I763" s="432"/>
      <c r="J763" s="504"/>
      <c r="K763" s="504"/>
      <c r="L763" s="441"/>
      <c r="M763" s="63"/>
    </row>
    <row r="764" spans="1:13" ht="15" customHeight="1" x14ac:dyDescent="0.2">
      <c r="A764" s="418"/>
      <c r="B764" s="420"/>
      <c r="C764" s="421"/>
      <c r="D764" s="106" t="s">
        <v>64</v>
      </c>
      <c r="E764" s="159">
        <v>3709032800</v>
      </c>
      <c r="F764" s="363">
        <v>3709032800</v>
      </c>
      <c r="G764" s="427"/>
      <c r="H764" s="510"/>
      <c r="I764" s="432"/>
      <c r="J764" s="504"/>
      <c r="K764" s="504"/>
      <c r="L764" s="441"/>
      <c r="M764" s="63"/>
    </row>
    <row r="765" spans="1:13" ht="12.75" customHeight="1" x14ac:dyDescent="0.2">
      <c r="A765" s="418"/>
      <c r="B765" s="420"/>
      <c r="C765" s="421"/>
      <c r="D765" s="114" t="s">
        <v>65</v>
      </c>
      <c r="E765" s="73">
        <v>0</v>
      </c>
      <c r="F765" s="73">
        <v>0</v>
      </c>
      <c r="G765" s="427"/>
      <c r="H765" s="496"/>
      <c r="I765" s="461"/>
      <c r="J765" s="505"/>
      <c r="K765" s="505"/>
      <c r="L765" s="441"/>
      <c r="M765" s="63"/>
    </row>
    <row r="766" spans="1:13" ht="24.75" customHeight="1" x14ac:dyDescent="0.2">
      <c r="A766" s="418"/>
      <c r="B766" s="420"/>
      <c r="C766" s="421"/>
      <c r="D766" s="108" t="s">
        <v>379</v>
      </c>
      <c r="E766" s="73">
        <f>E767</f>
        <v>0</v>
      </c>
      <c r="F766" s="73">
        <f>F767</f>
        <v>0</v>
      </c>
      <c r="G766" s="427"/>
      <c r="H766" s="496"/>
      <c r="I766" s="461"/>
      <c r="J766" s="505"/>
      <c r="K766" s="505"/>
      <c r="L766" s="441"/>
      <c r="M766" s="63"/>
    </row>
    <row r="767" spans="1:13" s="14" customFormat="1" ht="49.5" customHeight="1" x14ac:dyDescent="0.2">
      <c r="A767" s="418"/>
      <c r="B767" s="420"/>
      <c r="C767" s="421"/>
      <c r="D767" s="24" t="s">
        <v>377</v>
      </c>
      <c r="E767" s="160">
        <v>0</v>
      </c>
      <c r="F767" s="159">
        <v>0</v>
      </c>
      <c r="G767" s="427"/>
      <c r="H767" s="496"/>
      <c r="I767" s="461"/>
      <c r="J767" s="505"/>
      <c r="K767" s="505"/>
      <c r="L767" s="442"/>
      <c r="M767" s="63"/>
    </row>
    <row r="768" spans="1:13" s="4" customFormat="1" ht="15.75" customHeight="1" x14ac:dyDescent="0.2">
      <c r="A768" s="452" t="s">
        <v>188</v>
      </c>
      <c r="B768" s="459" t="s">
        <v>261</v>
      </c>
      <c r="C768" s="537"/>
      <c r="D768" s="113" t="s">
        <v>57</v>
      </c>
      <c r="E768" s="89">
        <f>E770+E773</f>
        <v>12755853990.950001</v>
      </c>
      <c r="F768" s="89">
        <f>F770+F773</f>
        <v>12576664623.16</v>
      </c>
      <c r="G768" s="454"/>
      <c r="H768" s="486"/>
      <c r="I768" s="486"/>
      <c r="J768" s="486"/>
      <c r="K768" s="486"/>
      <c r="L768" s="437"/>
      <c r="M768" s="63"/>
    </row>
    <row r="769" spans="1:13" s="61" customFormat="1" ht="22.5" customHeight="1" x14ac:dyDescent="0.2">
      <c r="A769" s="608"/>
      <c r="B769" s="536"/>
      <c r="C769" s="538"/>
      <c r="D769" s="44" t="s">
        <v>449</v>
      </c>
      <c r="E769" s="89">
        <f>E775</f>
        <v>8538904.540000001</v>
      </c>
      <c r="F769" s="89">
        <f>F775</f>
        <v>8538904.540000001</v>
      </c>
      <c r="G769" s="455"/>
      <c r="H769" s="514"/>
      <c r="I769" s="514"/>
      <c r="J769" s="514"/>
      <c r="K769" s="514"/>
      <c r="L769" s="438"/>
      <c r="M769" s="63"/>
    </row>
    <row r="770" spans="1:13" s="4" customFormat="1" ht="19.5" customHeight="1" x14ac:dyDescent="0.2">
      <c r="A770" s="608"/>
      <c r="B770" s="536"/>
      <c r="C770" s="538"/>
      <c r="D770" s="117" t="s">
        <v>62</v>
      </c>
      <c r="E770" s="89">
        <f>E771+E772</f>
        <v>0</v>
      </c>
      <c r="F770" s="89">
        <f>F771+F772</f>
        <v>0</v>
      </c>
      <c r="G770" s="455"/>
      <c r="H770" s="514"/>
      <c r="I770" s="514"/>
      <c r="J770" s="514"/>
      <c r="K770" s="514"/>
      <c r="L770" s="438"/>
      <c r="M770" s="63"/>
    </row>
    <row r="771" spans="1:13" s="4" customFormat="1" ht="12.75" customHeight="1" x14ac:dyDescent="0.2">
      <c r="A771" s="608"/>
      <c r="B771" s="536"/>
      <c r="C771" s="538"/>
      <c r="D771" s="117" t="s">
        <v>64</v>
      </c>
      <c r="E771" s="89">
        <f t="shared" ref="E771:F775" si="29">E779+E787</f>
        <v>0</v>
      </c>
      <c r="F771" s="89">
        <f t="shared" si="29"/>
        <v>0</v>
      </c>
      <c r="G771" s="455"/>
      <c r="H771" s="514"/>
      <c r="I771" s="514"/>
      <c r="J771" s="514"/>
      <c r="K771" s="514"/>
      <c r="L771" s="438"/>
      <c r="M771" s="63"/>
    </row>
    <row r="772" spans="1:13" s="4" customFormat="1" ht="14.25" customHeight="1" x14ac:dyDescent="0.2">
      <c r="A772" s="608"/>
      <c r="B772" s="536"/>
      <c r="C772" s="538"/>
      <c r="D772" s="113" t="s">
        <v>65</v>
      </c>
      <c r="E772" s="89">
        <f t="shared" si="29"/>
        <v>0</v>
      </c>
      <c r="F772" s="89">
        <f t="shared" si="29"/>
        <v>0</v>
      </c>
      <c r="G772" s="455"/>
      <c r="H772" s="514"/>
      <c r="I772" s="514"/>
      <c r="J772" s="514"/>
      <c r="K772" s="514"/>
      <c r="L772" s="438"/>
      <c r="M772" s="63"/>
    </row>
    <row r="773" spans="1:13" s="4" customFormat="1" ht="20.25" customHeight="1" x14ac:dyDescent="0.2">
      <c r="A773" s="608"/>
      <c r="B773" s="536"/>
      <c r="C773" s="538"/>
      <c r="D773" s="102" t="s">
        <v>428</v>
      </c>
      <c r="E773" s="89">
        <f t="shared" si="29"/>
        <v>12755853990.950001</v>
      </c>
      <c r="F773" s="89">
        <f t="shared" si="29"/>
        <v>12576664623.16</v>
      </c>
      <c r="G773" s="455"/>
      <c r="H773" s="514"/>
      <c r="I773" s="514"/>
      <c r="J773" s="514"/>
      <c r="K773" s="514"/>
      <c r="L773" s="438"/>
      <c r="M773" s="63"/>
    </row>
    <row r="774" spans="1:13" s="4" customFormat="1" ht="39.75" customHeight="1" x14ac:dyDescent="0.2">
      <c r="A774" s="608"/>
      <c r="B774" s="536"/>
      <c r="C774" s="538"/>
      <c r="D774" s="44" t="s">
        <v>377</v>
      </c>
      <c r="E774" s="89">
        <f t="shared" si="29"/>
        <v>12755853990.950001</v>
      </c>
      <c r="F774" s="89">
        <f t="shared" si="29"/>
        <v>12576664623.16</v>
      </c>
      <c r="G774" s="455"/>
      <c r="H774" s="514"/>
      <c r="I774" s="514"/>
      <c r="J774" s="514"/>
      <c r="K774" s="514"/>
      <c r="L774" s="438"/>
      <c r="M774" s="63"/>
    </row>
    <row r="775" spans="1:13" s="61" customFormat="1" ht="25.5" customHeight="1" x14ac:dyDescent="0.2">
      <c r="A775" s="101"/>
      <c r="B775" s="116"/>
      <c r="C775" s="146"/>
      <c r="D775" s="44" t="s">
        <v>449</v>
      </c>
      <c r="E775" s="89">
        <f t="shared" si="29"/>
        <v>8538904.540000001</v>
      </c>
      <c r="F775" s="89">
        <f t="shared" si="29"/>
        <v>8538904.540000001</v>
      </c>
      <c r="G775" s="111"/>
      <c r="H775" s="110"/>
      <c r="I775" s="110"/>
      <c r="J775" s="236"/>
      <c r="K775" s="236"/>
      <c r="L775" s="439"/>
      <c r="M775" s="63"/>
    </row>
    <row r="776" spans="1:13" s="4" customFormat="1" ht="17.25" customHeight="1" x14ac:dyDescent="0.2">
      <c r="A776" s="456" t="s">
        <v>190</v>
      </c>
      <c r="B776" s="541" t="s">
        <v>262</v>
      </c>
      <c r="C776" s="541" t="s">
        <v>197</v>
      </c>
      <c r="D776" s="21" t="s">
        <v>57</v>
      </c>
      <c r="E776" s="30">
        <f>E778+E781</f>
        <v>12751074839.870001</v>
      </c>
      <c r="F776" s="198">
        <f>F778+F781</f>
        <v>12573857130.200001</v>
      </c>
      <c r="G776" s="426"/>
      <c r="H776" s="419" t="s">
        <v>329</v>
      </c>
      <c r="I776" s="431" t="s">
        <v>170</v>
      </c>
      <c r="J776" s="431">
        <v>162248</v>
      </c>
      <c r="K776" s="431">
        <v>153462</v>
      </c>
      <c r="L776" s="632" t="s">
        <v>565</v>
      </c>
      <c r="M776" s="63"/>
    </row>
    <row r="777" spans="1:13" s="61" customFormat="1" ht="20.25" customHeight="1" x14ac:dyDescent="0.2">
      <c r="A777" s="610"/>
      <c r="B777" s="542"/>
      <c r="C777" s="542"/>
      <c r="D777" s="40" t="s">
        <v>449</v>
      </c>
      <c r="E777" s="30">
        <f>E783</f>
        <v>7032157.7800000003</v>
      </c>
      <c r="F777" s="198">
        <f>F783</f>
        <v>7032157.7800000003</v>
      </c>
      <c r="G777" s="427"/>
      <c r="H777" s="421"/>
      <c r="I777" s="432"/>
      <c r="J777" s="432"/>
      <c r="K777" s="432"/>
      <c r="L777" s="633"/>
      <c r="M777" s="63"/>
    </row>
    <row r="778" spans="1:13" s="4" customFormat="1" ht="21.75" customHeight="1" x14ac:dyDescent="0.2">
      <c r="A778" s="457"/>
      <c r="B778" s="542"/>
      <c r="C778" s="600"/>
      <c r="D778" s="108" t="s">
        <v>62</v>
      </c>
      <c r="E778" s="30">
        <f>E779+E780</f>
        <v>0</v>
      </c>
      <c r="F778" s="198">
        <f>F779+F780</f>
        <v>0</v>
      </c>
      <c r="G778" s="427"/>
      <c r="H778" s="422"/>
      <c r="I778" s="433"/>
      <c r="J778" s="433"/>
      <c r="K778" s="433"/>
      <c r="L778" s="633"/>
      <c r="M778" s="63"/>
    </row>
    <row r="779" spans="1:13" s="4" customFormat="1" ht="14.25" customHeight="1" x14ac:dyDescent="0.2">
      <c r="A779" s="457"/>
      <c r="B779" s="542"/>
      <c r="C779" s="600"/>
      <c r="D779" s="20" t="s">
        <v>64</v>
      </c>
      <c r="E779" s="30">
        <v>0</v>
      </c>
      <c r="F779" s="198">
        <v>0</v>
      </c>
      <c r="G779" s="427"/>
      <c r="H779" s="539" t="s">
        <v>330</v>
      </c>
      <c r="I779" s="475" t="s">
        <v>88</v>
      </c>
      <c r="J779" s="475">
        <v>59841</v>
      </c>
      <c r="K779" s="475">
        <v>53131</v>
      </c>
      <c r="L779" s="633"/>
      <c r="M779" s="63"/>
    </row>
    <row r="780" spans="1:13" s="4" customFormat="1" ht="17.25" customHeight="1" x14ac:dyDescent="0.2">
      <c r="A780" s="457"/>
      <c r="B780" s="542"/>
      <c r="C780" s="600"/>
      <c r="D780" s="21" t="s">
        <v>65</v>
      </c>
      <c r="E780" s="30">
        <v>0</v>
      </c>
      <c r="F780" s="198">
        <v>0</v>
      </c>
      <c r="G780" s="427"/>
      <c r="H780" s="540"/>
      <c r="I780" s="476"/>
      <c r="J780" s="476"/>
      <c r="K780" s="476"/>
      <c r="L780" s="633"/>
      <c r="M780" s="63"/>
    </row>
    <row r="781" spans="1:13" s="4" customFormat="1" ht="21.75" customHeight="1" x14ac:dyDescent="0.2">
      <c r="A781" s="457"/>
      <c r="B781" s="542"/>
      <c r="C781" s="600"/>
      <c r="D781" s="183" t="s">
        <v>428</v>
      </c>
      <c r="E781" s="30">
        <f>E782</f>
        <v>12751074839.870001</v>
      </c>
      <c r="F781" s="198">
        <f>F782</f>
        <v>12573857130.200001</v>
      </c>
      <c r="G781" s="427"/>
      <c r="H781" s="540"/>
      <c r="I781" s="476"/>
      <c r="J781" s="476"/>
      <c r="K781" s="476"/>
      <c r="L781" s="633"/>
      <c r="M781" s="63"/>
    </row>
    <row r="782" spans="1:13" s="4" customFormat="1" ht="48" customHeight="1" x14ac:dyDescent="0.2">
      <c r="A782" s="457"/>
      <c r="B782" s="542"/>
      <c r="C782" s="600"/>
      <c r="D782" s="40" t="s">
        <v>377</v>
      </c>
      <c r="E782" s="198">
        <v>12751074839.870001</v>
      </c>
      <c r="F782" s="198">
        <v>12573857130.200001</v>
      </c>
      <c r="G782" s="427"/>
      <c r="H782" s="540"/>
      <c r="I782" s="476"/>
      <c r="J782" s="476"/>
      <c r="K782" s="476"/>
      <c r="L782" s="633"/>
      <c r="M782" s="63"/>
    </row>
    <row r="783" spans="1:13" s="61" customFormat="1" ht="21.75" customHeight="1" x14ac:dyDescent="0.2">
      <c r="A783" s="143"/>
      <c r="B783" s="107"/>
      <c r="C783" s="148"/>
      <c r="D783" s="40" t="s">
        <v>449</v>
      </c>
      <c r="E783" s="30">
        <v>7032157.7800000003</v>
      </c>
      <c r="F783" s="198">
        <v>7032157.7800000003</v>
      </c>
      <c r="G783" s="348"/>
      <c r="H783" s="120"/>
      <c r="I783" s="104"/>
      <c r="J783" s="233"/>
      <c r="K783" s="233"/>
      <c r="L783" s="633"/>
      <c r="M783" s="63"/>
    </row>
    <row r="784" spans="1:13" s="4" customFormat="1" ht="12.75" customHeight="1" x14ac:dyDescent="0.2">
      <c r="A784" s="456" t="s">
        <v>165</v>
      </c>
      <c r="B784" s="541" t="s">
        <v>263</v>
      </c>
      <c r="C784" s="541" t="s">
        <v>197</v>
      </c>
      <c r="D784" s="114" t="s">
        <v>57</v>
      </c>
      <c r="E784" s="30">
        <f>E786+E789</f>
        <v>4779151.08</v>
      </c>
      <c r="F784" s="198">
        <f>F786+F789</f>
        <v>2807492.96</v>
      </c>
      <c r="G784" s="426"/>
      <c r="H784" s="539" t="s">
        <v>35</v>
      </c>
      <c r="I784" s="475" t="s">
        <v>30</v>
      </c>
      <c r="J784" s="475">
        <v>2870832</v>
      </c>
      <c r="K784" s="431">
        <v>2440533</v>
      </c>
      <c r="L784" s="633"/>
      <c r="M784" s="63"/>
    </row>
    <row r="785" spans="1:18" s="61" customFormat="1" ht="19.5" customHeight="1" x14ac:dyDescent="0.2">
      <c r="A785" s="610"/>
      <c r="B785" s="542"/>
      <c r="C785" s="542"/>
      <c r="D785" s="40" t="s">
        <v>449</v>
      </c>
      <c r="E785" s="30">
        <f>E791</f>
        <v>1506746.76</v>
      </c>
      <c r="F785" s="198">
        <f>F791</f>
        <v>1506746.76</v>
      </c>
      <c r="G785" s="427"/>
      <c r="H785" s="540"/>
      <c r="I785" s="476"/>
      <c r="J785" s="476"/>
      <c r="K785" s="432"/>
      <c r="L785" s="633"/>
      <c r="M785" s="63"/>
    </row>
    <row r="786" spans="1:18" s="4" customFormat="1" ht="24" customHeight="1" x14ac:dyDescent="0.2">
      <c r="A786" s="457"/>
      <c r="B786" s="542"/>
      <c r="C786" s="542"/>
      <c r="D786" s="108" t="s">
        <v>62</v>
      </c>
      <c r="E786" s="30">
        <f>E787+E788</f>
        <v>0</v>
      </c>
      <c r="F786" s="198">
        <f>F787+F788</f>
        <v>0</v>
      </c>
      <c r="G786" s="427"/>
      <c r="H786" s="548"/>
      <c r="I786" s="477"/>
      <c r="J786" s="477"/>
      <c r="K786" s="433"/>
      <c r="L786" s="633"/>
      <c r="M786" s="63"/>
    </row>
    <row r="787" spans="1:18" s="4" customFormat="1" ht="18.75" customHeight="1" x14ac:dyDescent="0.2">
      <c r="A787" s="457"/>
      <c r="B787" s="542"/>
      <c r="C787" s="542"/>
      <c r="D787" s="108" t="s">
        <v>64</v>
      </c>
      <c r="E787" s="30">
        <v>0</v>
      </c>
      <c r="F787" s="198">
        <v>0</v>
      </c>
      <c r="G787" s="427"/>
      <c r="H787" s="121" t="s">
        <v>204</v>
      </c>
      <c r="I787" s="170" t="s">
        <v>30</v>
      </c>
      <c r="J787" s="234">
        <v>529095</v>
      </c>
      <c r="K787" s="245">
        <v>467983</v>
      </c>
      <c r="L787" s="633"/>
      <c r="M787" s="63"/>
    </row>
    <row r="788" spans="1:18" s="4" customFormat="1" ht="12.75" customHeight="1" x14ac:dyDescent="0.2">
      <c r="A788" s="457"/>
      <c r="B788" s="542"/>
      <c r="C788" s="542"/>
      <c r="D788" s="114" t="s">
        <v>65</v>
      </c>
      <c r="E788" s="30">
        <v>0</v>
      </c>
      <c r="F788" s="198">
        <v>0</v>
      </c>
      <c r="G788" s="427"/>
      <c r="H788" s="539" t="s">
        <v>264</v>
      </c>
      <c r="I788" s="475" t="s">
        <v>171</v>
      </c>
      <c r="J788" s="475">
        <v>1751599</v>
      </c>
      <c r="K788" s="431">
        <v>1336989</v>
      </c>
      <c r="L788" s="633"/>
      <c r="M788" s="63"/>
    </row>
    <row r="789" spans="1:18" s="4" customFormat="1" ht="19.5" customHeight="1" x14ac:dyDescent="0.2">
      <c r="A789" s="457"/>
      <c r="B789" s="542"/>
      <c r="C789" s="542"/>
      <c r="D789" s="106" t="s">
        <v>428</v>
      </c>
      <c r="E789" s="30">
        <f>E790</f>
        <v>4779151.08</v>
      </c>
      <c r="F789" s="198">
        <f>F790</f>
        <v>2807492.96</v>
      </c>
      <c r="G789" s="427"/>
      <c r="H789" s="548"/>
      <c r="I789" s="477"/>
      <c r="J789" s="477"/>
      <c r="K789" s="433"/>
      <c r="L789" s="633"/>
      <c r="M789" s="63"/>
    </row>
    <row r="790" spans="1:18" s="4" customFormat="1" ht="51.75" customHeight="1" x14ac:dyDescent="0.2">
      <c r="A790" s="457"/>
      <c r="B790" s="542"/>
      <c r="C790" s="542"/>
      <c r="D790" s="40" t="s">
        <v>377</v>
      </c>
      <c r="E790" s="30">
        <v>4779151.08</v>
      </c>
      <c r="F790" s="198">
        <v>2807492.96</v>
      </c>
      <c r="G790" s="427"/>
      <c r="H790" s="426" t="s">
        <v>172</v>
      </c>
      <c r="I790" s="92" t="s">
        <v>173</v>
      </c>
      <c r="J790" s="232">
        <v>284144</v>
      </c>
      <c r="K790" s="230">
        <v>269952</v>
      </c>
      <c r="L790" s="633"/>
      <c r="M790" s="63"/>
    </row>
    <row r="791" spans="1:18" s="61" customFormat="1" ht="20.25" customHeight="1" x14ac:dyDescent="0.2">
      <c r="A791" s="143"/>
      <c r="B791" s="107"/>
      <c r="C791" s="144"/>
      <c r="D791" s="40" t="s">
        <v>449</v>
      </c>
      <c r="E791" s="30">
        <v>1506746.76</v>
      </c>
      <c r="F791" s="198">
        <v>1506746.76</v>
      </c>
      <c r="G791" s="348"/>
      <c r="H791" s="428"/>
      <c r="I791" s="100"/>
      <c r="J791" s="234"/>
      <c r="K791" s="237"/>
      <c r="L791" s="634"/>
      <c r="M791" s="63"/>
    </row>
    <row r="792" spans="1:18" s="5" customFormat="1" ht="13.5" customHeight="1" x14ac:dyDescent="0.2">
      <c r="A792" s="526" t="s">
        <v>46</v>
      </c>
      <c r="B792" s="466" t="s">
        <v>139</v>
      </c>
      <c r="C792" s="466"/>
      <c r="D792" s="177" t="s">
        <v>57</v>
      </c>
      <c r="E792" s="32">
        <f>E793+E797</f>
        <v>9556000</v>
      </c>
      <c r="F792" s="32">
        <f>F793+F797</f>
        <v>9556000</v>
      </c>
      <c r="G792" s="463"/>
      <c r="H792" s="500"/>
      <c r="I792" s="500"/>
      <c r="J792" s="500"/>
      <c r="K792" s="500"/>
      <c r="L792" s="434"/>
      <c r="M792" s="63"/>
      <c r="N792"/>
      <c r="O792"/>
      <c r="P792"/>
      <c r="Q792"/>
      <c r="R792"/>
    </row>
    <row r="793" spans="1:18" s="5" customFormat="1" ht="12.75" customHeight="1" x14ac:dyDescent="0.2">
      <c r="A793" s="527"/>
      <c r="B793" s="543"/>
      <c r="C793" s="467"/>
      <c r="D793" s="147" t="s">
        <v>62</v>
      </c>
      <c r="E793" s="32">
        <f>E794+E795+E796</f>
        <v>9556000</v>
      </c>
      <c r="F793" s="32">
        <f>F794+F795+F796</f>
        <v>9556000</v>
      </c>
      <c r="G793" s="464"/>
      <c r="H793" s="500"/>
      <c r="I793" s="500"/>
      <c r="J793" s="500"/>
      <c r="K793" s="500"/>
      <c r="L793" s="435"/>
      <c r="M793" s="63"/>
    </row>
    <row r="794" spans="1:18" s="5" customFormat="1" x14ac:dyDescent="0.2">
      <c r="A794" s="527"/>
      <c r="B794" s="543"/>
      <c r="C794" s="467"/>
      <c r="D794" s="147" t="s">
        <v>64</v>
      </c>
      <c r="E794" s="32">
        <f t="shared" ref="E794:F797" si="30">E800</f>
        <v>9556000</v>
      </c>
      <c r="F794" s="32">
        <f t="shared" si="30"/>
        <v>9556000</v>
      </c>
      <c r="G794" s="464"/>
      <c r="H794" s="500"/>
      <c r="I794" s="500"/>
      <c r="J794" s="500"/>
      <c r="K794" s="500"/>
      <c r="L794" s="435"/>
      <c r="M794" s="63"/>
    </row>
    <row r="795" spans="1:18" s="5" customFormat="1" ht="14.25" customHeight="1" x14ac:dyDescent="0.2">
      <c r="A795" s="527"/>
      <c r="B795" s="543"/>
      <c r="C795" s="467"/>
      <c r="D795" s="177" t="s">
        <v>65</v>
      </c>
      <c r="E795" s="32">
        <f t="shared" si="30"/>
        <v>0</v>
      </c>
      <c r="F795" s="32">
        <f t="shared" si="30"/>
        <v>0</v>
      </c>
      <c r="G795" s="464"/>
      <c r="H795" s="500"/>
      <c r="I795" s="500"/>
      <c r="J795" s="500"/>
      <c r="K795" s="500"/>
      <c r="L795" s="435"/>
      <c r="M795" s="63"/>
    </row>
    <row r="796" spans="1:18" s="5" customFormat="1" ht="24" customHeight="1" x14ac:dyDescent="0.2">
      <c r="A796" s="527"/>
      <c r="B796" s="543"/>
      <c r="C796" s="467"/>
      <c r="D796" s="147" t="s">
        <v>66</v>
      </c>
      <c r="E796" s="32">
        <f t="shared" si="30"/>
        <v>0</v>
      </c>
      <c r="F796" s="32">
        <f t="shared" si="30"/>
        <v>0</v>
      </c>
      <c r="G796" s="464"/>
      <c r="H796" s="500"/>
      <c r="I796" s="500"/>
      <c r="J796" s="500"/>
      <c r="K796" s="500"/>
      <c r="L796" s="435"/>
      <c r="M796" s="63"/>
    </row>
    <row r="797" spans="1:18" s="5" customFormat="1" ht="15.75" customHeight="1" x14ac:dyDescent="0.2">
      <c r="A797" s="528"/>
      <c r="B797" s="544"/>
      <c r="C797" s="468"/>
      <c r="D797" s="177" t="s">
        <v>63</v>
      </c>
      <c r="E797" s="70">
        <f t="shared" si="30"/>
        <v>0</v>
      </c>
      <c r="F797" s="32">
        <f t="shared" si="30"/>
        <v>0</v>
      </c>
      <c r="G797" s="465"/>
      <c r="H797" s="501"/>
      <c r="I797" s="501"/>
      <c r="J797" s="501"/>
      <c r="K797" s="501"/>
      <c r="L797" s="436"/>
      <c r="M797" s="63"/>
    </row>
    <row r="798" spans="1:18" s="4" customFormat="1" ht="15.75" customHeight="1" x14ac:dyDescent="0.2">
      <c r="A798" s="452" t="s">
        <v>47</v>
      </c>
      <c r="B798" s="459" t="s">
        <v>140</v>
      </c>
      <c r="C798" s="459"/>
      <c r="D798" s="113" t="s">
        <v>57</v>
      </c>
      <c r="E798" s="89">
        <f>E799+E803</f>
        <v>9556000</v>
      </c>
      <c r="F798" s="89">
        <f>F799+F803</f>
        <v>9556000</v>
      </c>
      <c r="G798" s="454"/>
      <c r="H798" s="109"/>
      <c r="I798" s="109"/>
      <c r="J798" s="235"/>
      <c r="K798" s="235"/>
      <c r="L798" s="437"/>
      <c r="M798" s="63"/>
    </row>
    <row r="799" spans="1:18" s="4" customFormat="1" ht="19.5" customHeight="1" x14ac:dyDescent="0.2">
      <c r="A799" s="453"/>
      <c r="B799" s="536"/>
      <c r="C799" s="460"/>
      <c r="D799" s="117" t="s">
        <v>62</v>
      </c>
      <c r="E799" s="89">
        <f>E800+E801+E802</f>
        <v>9556000</v>
      </c>
      <c r="F799" s="89">
        <f>F800+F801+F802</f>
        <v>9556000</v>
      </c>
      <c r="G799" s="455"/>
      <c r="H799" s="110"/>
      <c r="I799" s="110"/>
      <c r="J799" s="236"/>
      <c r="K799" s="236"/>
      <c r="L799" s="438"/>
      <c r="M799" s="63"/>
    </row>
    <row r="800" spans="1:18" s="4" customFormat="1" ht="12" customHeight="1" x14ac:dyDescent="0.2">
      <c r="A800" s="453"/>
      <c r="B800" s="536"/>
      <c r="C800" s="460"/>
      <c r="D800" s="117" t="s">
        <v>64</v>
      </c>
      <c r="E800" s="89">
        <f>E806+E812</f>
        <v>9556000</v>
      </c>
      <c r="F800" s="89">
        <f>F806+F812</f>
        <v>9556000</v>
      </c>
      <c r="G800" s="455"/>
      <c r="H800" s="110"/>
      <c r="I800" s="110"/>
      <c r="J800" s="236"/>
      <c r="K800" s="236"/>
      <c r="L800" s="438"/>
      <c r="M800" s="63"/>
    </row>
    <row r="801" spans="1:18" s="4" customFormat="1" ht="12.75" customHeight="1" x14ac:dyDescent="0.2">
      <c r="A801" s="453"/>
      <c r="B801" s="536"/>
      <c r="C801" s="460"/>
      <c r="D801" s="113" t="s">
        <v>65</v>
      </c>
      <c r="E801" s="89">
        <f t="shared" ref="E801:F803" si="31">E807+E813</f>
        <v>0</v>
      </c>
      <c r="F801" s="89">
        <f t="shared" si="31"/>
        <v>0</v>
      </c>
      <c r="G801" s="455"/>
      <c r="H801" s="110"/>
      <c r="I801" s="110"/>
      <c r="J801" s="236"/>
      <c r="K801" s="236"/>
      <c r="L801" s="438"/>
      <c r="M801" s="63"/>
    </row>
    <row r="802" spans="1:18" s="4" customFormat="1" ht="21.75" customHeight="1" x14ac:dyDescent="0.2">
      <c r="A802" s="453"/>
      <c r="B802" s="536"/>
      <c r="C802" s="460"/>
      <c r="D802" s="117" t="s">
        <v>66</v>
      </c>
      <c r="E802" s="89">
        <f t="shared" si="31"/>
        <v>0</v>
      </c>
      <c r="F802" s="89">
        <f t="shared" si="31"/>
        <v>0</v>
      </c>
      <c r="G802" s="455"/>
      <c r="H802" s="110"/>
      <c r="I802" s="110"/>
      <c r="J802" s="236"/>
      <c r="K802" s="236"/>
      <c r="L802" s="438"/>
      <c r="M802" s="63"/>
    </row>
    <row r="803" spans="1:18" s="4" customFormat="1" ht="17.25" customHeight="1" x14ac:dyDescent="0.2">
      <c r="A803" s="515"/>
      <c r="B803" s="545"/>
      <c r="C803" s="529"/>
      <c r="D803" s="102" t="s">
        <v>63</v>
      </c>
      <c r="E803" s="89">
        <f t="shared" si="31"/>
        <v>0</v>
      </c>
      <c r="F803" s="89">
        <f t="shared" si="31"/>
        <v>0</v>
      </c>
      <c r="G803" s="530"/>
      <c r="H803" s="118"/>
      <c r="I803" s="118"/>
      <c r="J803" s="239"/>
      <c r="K803" s="239"/>
      <c r="L803" s="439"/>
      <c r="M803" s="63"/>
    </row>
    <row r="804" spans="1:18" ht="19.5" customHeight="1" x14ac:dyDescent="0.2">
      <c r="A804" s="417" t="s">
        <v>48</v>
      </c>
      <c r="B804" s="419" t="s">
        <v>217</v>
      </c>
      <c r="C804" s="546" t="s">
        <v>427</v>
      </c>
      <c r="D804" s="114" t="s">
        <v>57</v>
      </c>
      <c r="E804" s="175">
        <f>E805+E809</f>
        <v>3092000</v>
      </c>
      <c r="F804" s="229">
        <f>F805+F809</f>
        <v>3092000</v>
      </c>
      <c r="G804" s="90"/>
      <c r="H804" s="426" t="s">
        <v>141</v>
      </c>
      <c r="I804" s="431" t="s">
        <v>67</v>
      </c>
      <c r="J804" s="503">
        <v>95</v>
      </c>
      <c r="K804" s="431">
        <v>98</v>
      </c>
      <c r="L804" s="443"/>
      <c r="M804" s="63"/>
    </row>
    <row r="805" spans="1:18" ht="18" customHeight="1" x14ac:dyDescent="0.2">
      <c r="A805" s="446"/>
      <c r="B805" s="420"/>
      <c r="C805" s="547"/>
      <c r="D805" s="108" t="s">
        <v>62</v>
      </c>
      <c r="E805" s="175">
        <f>E806+E807+E808</f>
        <v>3092000</v>
      </c>
      <c r="F805" s="229">
        <f>F806+F807+F808</f>
        <v>3092000</v>
      </c>
      <c r="G805" s="91"/>
      <c r="H805" s="510"/>
      <c r="I805" s="432"/>
      <c r="J805" s="504"/>
      <c r="K805" s="432"/>
      <c r="L805" s="444"/>
      <c r="M805" s="63"/>
    </row>
    <row r="806" spans="1:18" ht="22.5" customHeight="1" x14ac:dyDescent="0.2">
      <c r="A806" s="446"/>
      <c r="B806" s="420"/>
      <c r="C806" s="547"/>
      <c r="D806" s="106" t="s">
        <v>64</v>
      </c>
      <c r="E806" s="152">
        <v>3092000</v>
      </c>
      <c r="F806" s="394">
        <v>3092000</v>
      </c>
      <c r="G806" s="91"/>
      <c r="H806" s="510"/>
      <c r="I806" s="432"/>
      <c r="J806" s="504"/>
      <c r="K806" s="432"/>
      <c r="L806" s="444"/>
      <c r="M806" s="63"/>
    </row>
    <row r="807" spans="1:18" ht="15" customHeight="1" x14ac:dyDescent="0.2">
      <c r="A807" s="446"/>
      <c r="B807" s="420"/>
      <c r="C807" s="547"/>
      <c r="D807" s="114" t="s">
        <v>65</v>
      </c>
      <c r="E807" s="175">
        <v>0</v>
      </c>
      <c r="F807" s="229">
        <v>0</v>
      </c>
      <c r="G807" s="91"/>
      <c r="H807" s="496"/>
      <c r="I807" s="461"/>
      <c r="J807" s="505"/>
      <c r="K807" s="461"/>
      <c r="L807" s="444"/>
      <c r="M807" s="63"/>
    </row>
    <row r="808" spans="1:18" ht="23.25" customHeight="1" x14ac:dyDescent="0.2">
      <c r="A808" s="446"/>
      <c r="B808" s="420"/>
      <c r="C808" s="547"/>
      <c r="D808" s="108" t="s">
        <v>66</v>
      </c>
      <c r="E808" s="155">
        <v>0</v>
      </c>
      <c r="F808" s="152">
        <v>0</v>
      </c>
      <c r="G808" s="91"/>
      <c r="H808" s="496"/>
      <c r="I808" s="461"/>
      <c r="J808" s="505"/>
      <c r="K808" s="461"/>
      <c r="L808" s="444"/>
      <c r="M808" s="63"/>
    </row>
    <row r="809" spans="1:18" ht="41.25" customHeight="1" x14ac:dyDescent="0.2">
      <c r="A809" s="447"/>
      <c r="B809" s="448"/>
      <c r="C809" s="547"/>
      <c r="D809" s="114" t="s">
        <v>63</v>
      </c>
      <c r="E809" s="175">
        <v>0</v>
      </c>
      <c r="F809" s="175">
        <v>0</v>
      </c>
      <c r="G809" s="97"/>
      <c r="H809" s="511"/>
      <c r="I809" s="462"/>
      <c r="J809" s="506"/>
      <c r="K809" s="462"/>
      <c r="L809" s="445"/>
      <c r="M809" s="63"/>
    </row>
    <row r="810" spans="1:18" ht="15.75" customHeight="1" x14ac:dyDescent="0.2">
      <c r="A810" s="417" t="s">
        <v>236</v>
      </c>
      <c r="B810" s="419" t="s">
        <v>218</v>
      </c>
      <c r="C810" s="546" t="s">
        <v>427</v>
      </c>
      <c r="D810" s="114" t="s">
        <v>57</v>
      </c>
      <c r="E810" s="73">
        <f>E811+E815</f>
        <v>6464000</v>
      </c>
      <c r="F810" s="213">
        <f>F811+F815</f>
        <v>6464000</v>
      </c>
      <c r="G810" s="83"/>
      <c r="H810" s="426" t="s">
        <v>89</v>
      </c>
      <c r="I810" s="431" t="s">
        <v>67</v>
      </c>
      <c r="J810" s="503">
        <v>88</v>
      </c>
      <c r="K810" s="431">
        <v>88</v>
      </c>
      <c r="L810" s="411"/>
      <c r="M810" s="63"/>
    </row>
    <row r="811" spans="1:18" ht="19.5" x14ac:dyDescent="0.2">
      <c r="A811" s="446"/>
      <c r="B811" s="420"/>
      <c r="C811" s="547"/>
      <c r="D811" s="108" t="s">
        <v>62</v>
      </c>
      <c r="E811" s="73">
        <f>E812+E813+E814</f>
        <v>6464000</v>
      </c>
      <c r="F811" s="393">
        <f>F812+F813+F814</f>
        <v>6464000</v>
      </c>
      <c r="G811" s="74"/>
      <c r="H811" s="510"/>
      <c r="I811" s="432"/>
      <c r="J811" s="504"/>
      <c r="K811" s="432"/>
      <c r="L811" s="412"/>
      <c r="M811" s="63"/>
    </row>
    <row r="812" spans="1:18" ht="16.5" customHeight="1" x14ac:dyDescent="0.2">
      <c r="A812" s="446"/>
      <c r="B812" s="420"/>
      <c r="C812" s="547"/>
      <c r="D812" s="106" t="s">
        <v>64</v>
      </c>
      <c r="E812" s="159">
        <v>6464000</v>
      </c>
      <c r="F812" s="392">
        <v>6464000</v>
      </c>
      <c r="G812" s="74"/>
      <c r="H812" s="510"/>
      <c r="I812" s="432"/>
      <c r="J812" s="504"/>
      <c r="K812" s="432"/>
      <c r="L812" s="412"/>
      <c r="M812" s="63"/>
    </row>
    <row r="813" spans="1:18" ht="15.75" customHeight="1" x14ac:dyDescent="0.2">
      <c r="A813" s="446"/>
      <c r="B813" s="420"/>
      <c r="C813" s="547"/>
      <c r="D813" s="114" t="s">
        <v>65</v>
      </c>
      <c r="E813" s="73">
        <v>0</v>
      </c>
      <c r="F813" s="213">
        <v>0</v>
      </c>
      <c r="G813" s="74"/>
      <c r="H813" s="496"/>
      <c r="I813" s="461"/>
      <c r="J813" s="505"/>
      <c r="K813" s="461"/>
      <c r="L813" s="412"/>
      <c r="M813" s="63"/>
    </row>
    <row r="814" spans="1:18" ht="19.5" customHeight="1" x14ac:dyDescent="0.2">
      <c r="A814" s="446"/>
      <c r="B814" s="420"/>
      <c r="C814" s="547"/>
      <c r="D814" s="108" t="s">
        <v>66</v>
      </c>
      <c r="E814" s="160">
        <v>0</v>
      </c>
      <c r="F814" s="159">
        <v>0</v>
      </c>
      <c r="G814" s="74"/>
      <c r="H814" s="496"/>
      <c r="I814" s="461"/>
      <c r="J814" s="505"/>
      <c r="K814" s="461"/>
      <c r="L814" s="412"/>
      <c r="M814" s="63"/>
    </row>
    <row r="815" spans="1:18" ht="18.75" customHeight="1" x14ac:dyDescent="0.2">
      <c r="A815" s="447"/>
      <c r="B815" s="448"/>
      <c r="C815" s="547"/>
      <c r="D815" s="114" t="s">
        <v>63</v>
      </c>
      <c r="E815" s="175">
        <v>0</v>
      </c>
      <c r="F815" s="175">
        <v>0</v>
      </c>
      <c r="G815" s="82"/>
      <c r="H815" s="511"/>
      <c r="I815" s="462"/>
      <c r="J815" s="506"/>
      <c r="K815" s="462"/>
      <c r="L815" s="413"/>
      <c r="M815" s="63"/>
    </row>
    <row r="816" spans="1:18" s="5" customFormat="1" ht="13.5" customHeight="1" x14ac:dyDescent="0.2">
      <c r="A816" s="526" t="s">
        <v>103</v>
      </c>
      <c r="B816" s="466" t="s">
        <v>90</v>
      </c>
      <c r="C816" s="466"/>
      <c r="D816" s="147" t="s">
        <v>57</v>
      </c>
      <c r="E816" s="32">
        <f>E817+E821</f>
        <v>228206317.25</v>
      </c>
      <c r="F816" s="32">
        <f>F817+F821</f>
        <v>188390557.34999999</v>
      </c>
      <c r="G816" s="463"/>
      <c r="H816" s="502"/>
      <c r="I816" s="502"/>
      <c r="J816" s="502"/>
      <c r="K816" s="500"/>
      <c r="L816" s="434"/>
      <c r="M816" s="63"/>
      <c r="N816" s="4"/>
      <c r="O816" s="4"/>
      <c r="P816" s="4"/>
      <c r="Q816" s="4"/>
      <c r="R816" s="4"/>
    </row>
    <row r="817" spans="1:16" s="5" customFormat="1" ht="12.75" customHeight="1" x14ac:dyDescent="0.2">
      <c r="A817" s="527"/>
      <c r="B817" s="543"/>
      <c r="C817" s="467"/>
      <c r="D817" s="147" t="s">
        <v>62</v>
      </c>
      <c r="E817" s="32">
        <f>E818+E819+E820</f>
        <v>228206317.25</v>
      </c>
      <c r="F817" s="32">
        <f>F818+F819+F820</f>
        <v>188390557.34999999</v>
      </c>
      <c r="G817" s="464"/>
      <c r="H817" s="500"/>
      <c r="I817" s="500"/>
      <c r="J817" s="500"/>
      <c r="K817" s="500"/>
      <c r="L817" s="435"/>
      <c r="M817" s="63"/>
      <c r="P817" s="4"/>
    </row>
    <row r="818" spans="1:16" s="5" customFormat="1" x14ac:dyDescent="0.2">
      <c r="A818" s="527"/>
      <c r="B818" s="543"/>
      <c r="C818" s="467"/>
      <c r="D818" s="147" t="s">
        <v>64</v>
      </c>
      <c r="E818" s="200">
        <f>E824+E836+E848+E860+E884</f>
        <v>143843417.25</v>
      </c>
      <c r="F818" s="200">
        <f>F824+F836+F848+F860+F884</f>
        <v>104933666.91</v>
      </c>
      <c r="G818" s="464"/>
      <c r="H818" s="500"/>
      <c r="I818" s="500"/>
      <c r="J818" s="500"/>
      <c r="K818" s="500"/>
      <c r="L818" s="435"/>
      <c r="M818" s="63"/>
    </row>
    <row r="819" spans="1:16" s="5" customFormat="1" ht="14.25" customHeight="1" x14ac:dyDescent="0.2">
      <c r="A819" s="527"/>
      <c r="B819" s="543"/>
      <c r="C819" s="467"/>
      <c r="D819" s="177" t="s">
        <v>65</v>
      </c>
      <c r="E819" s="32">
        <f>E825+E837+E849+E861+E885</f>
        <v>84362900</v>
      </c>
      <c r="F819" s="200">
        <f>F825+F837+F849+F861+F885</f>
        <v>83456890.439999998</v>
      </c>
      <c r="G819" s="464"/>
      <c r="H819" s="500"/>
      <c r="I819" s="500"/>
      <c r="J819" s="500"/>
      <c r="K819" s="500"/>
      <c r="L819" s="435"/>
      <c r="M819" s="63"/>
    </row>
    <row r="820" spans="1:16" s="5" customFormat="1" ht="24" customHeight="1" x14ac:dyDescent="0.2">
      <c r="A820" s="527"/>
      <c r="B820" s="543"/>
      <c r="C820" s="467"/>
      <c r="D820" s="147" t="s">
        <v>66</v>
      </c>
      <c r="E820" s="32">
        <f t="shared" ref="E820:F821" si="32">E826+E838+E850+E862</f>
        <v>0</v>
      </c>
      <c r="F820" s="32">
        <f t="shared" si="32"/>
        <v>0</v>
      </c>
      <c r="G820" s="464"/>
      <c r="H820" s="500"/>
      <c r="I820" s="500"/>
      <c r="J820" s="500"/>
      <c r="K820" s="500"/>
      <c r="L820" s="435"/>
      <c r="M820" s="63"/>
    </row>
    <row r="821" spans="1:16" s="5" customFormat="1" ht="18.75" customHeight="1" x14ac:dyDescent="0.2">
      <c r="A821" s="528"/>
      <c r="B821" s="544"/>
      <c r="C821" s="468"/>
      <c r="D821" s="177" t="s">
        <v>63</v>
      </c>
      <c r="E821" s="32">
        <f t="shared" si="32"/>
        <v>0</v>
      </c>
      <c r="F821" s="32">
        <f t="shared" si="32"/>
        <v>0</v>
      </c>
      <c r="G821" s="465"/>
      <c r="H821" s="501"/>
      <c r="I821" s="501"/>
      <c r="J821" s="501"/>
      <c r="K821" s="501"/>
      <c r="L821" s="436"/>
      <c r="M821" s="63"/>
    </row>
    <row r="822" spans="1:16" s="4" customFormat="1" ht="24" customHeight="1" x14ac:dyDescent="0.2">
      <c r="A822" s="452" t="s">
        <v>104</v>
      </c>
      <c r="B822" s="459" t="s">
        <v>91</v>
      </c>
      <c r="C822" s="459"/>
      <c r="D822" s="113" t="s">
        <v>57</v>
      </c>
      <c r="E822" s="89">
        <f>E823+E827</f>
        <v>0</v>
      </c>
      <c r="F822" s="89">
        <f>F823+F827</f>
        <v>0</v>
      </c>
      <c r="G822" s="454"/>
      <c r="H822" s="524" t="s">
        <v>92</v>
      </c>
      <c r="I822" s="497" t="s">
        <v>147</v>
      </c>
      <c r="J822" s="497">
        <v>2417</v>
      </c>
      <c r="K822" s="497">
        <v>2417</v>
      </c>
      <c r="L822" s="437"/>
      <c r="M822" s="63"/>
    </row>
    <row r="823" spans="1:16" s="4" customFormat="1" ht="18.75" customHeight="1" x14ac:dyDescent="0.2">
      <c r="A823" s="453"/>
      <c r="B823" s="536"/>
      <c r="C823" s="460"/>
      <c r="D823" s="117" t="s">
        <v>62</v>
      </c>
      <c r="E823" s="89">
        <f>E824+E825+E826</f>
        <v>0</v>
      </c>
      <c r="F823" s="89">
        <f>F824+F825+F826</f>
        <v>0</v>
      </c>
      <c r="G823" s="455"/>
      <c r="H823" s="525"/>
      <c r="I823" s="453"/>
      <c r="J823" s="453"/>
      <c r="K823" s="453"/>
      <c r="L823" s="438"/>
      <c r="M823" s="63"/>
    </row>
    <row r="824" spans="1:16" s="4" customFormat="1" ht="12" customHeight="1" x14ac:dyDescent="0.2">
      <c r="A824" s="453"/>
      <c r="B824" s="536"/>
      <c r="C824" s="460"/>
      <c r="D824" s="117" t="s">
        <v>64</v>
      </c>
      <c r="E824" s="89">
        <v>0</v>
      </c>
      <c r="F824" s="89">
        <v>0</v>
      </c>
      <c r="G824" s="455"/>
      <c r="H824" s="525"/>
      <c r="I824" s="453"/>
      <c r="J824" s="453"/>
      <c r="K824" s="453"/>
      <c r="L824" s="438"/>
      <c r="M824" s="63"/>
    </row>
    <row r="825" spans="1:16" s="4" customFormat="1" ht="15" customHeight="1" x14ac:dyDescent="0.2">
      <c r="A825" s="453"/>
      <c r="B825" s="536"/>
      <c r="C825" s="460"/>
      <c r="D825" s="113" t="s">
        <v>65</v>
      </c>
      <c r="E825" s="89">
        <v>0</v>
      </c>
      <c r="F825" s="89">
        <v>0</v>
      </c>
      <c r="G825" s="455"/>
      <c r="H825" s="525"/>
      <c r="I825" s="453"/>
      <c r="J825" s="515"/>
      <c r="K825" s="515"/>
      <c r="L825" s="439"/>
      <c r="M825" s="63"/>
    </row>
    <row r="826" spans="1:16" s="4" customFormat="1" ht="28.5" customHeight="1" x14ac:dyDescent="0.2">
      <c r="A826" s="453"/>
      <c r="B826" s="536"/>
      <c r="C826" s="460"/>
      <c r="D826" s="117" t="s">
        <v>66</v>
      </c>
      <c r="E826" s="89">
        <v>0</v>
      </c>
      <c r="F826" s="89">
        <v>0</v>
      </c>
      <c r="G826" s="455"/>
      <c r="H826" s="524" t="s">
        <v>180</v>
      </c>
      <c r="I826" s="497" t="s">
        <v>147</v>
      </c>
      <c r="J826" s="497">
        <v>54</v>
      </c>
      <c r="K826" s="497">
        <v>54</v>
      </c>
      <c r="L826" s="203"/>
      <c r="M826" s="63"/>
    </row>
    <row r="827" spans="1:16" s="4" customFormat="1" ht="24.75" customHeight="1" x14ac:dyDescent="0.2">
      <c r="A827" s="453"/>
      <c r="B827" s="536"/>
      <c r="C827" s="460"/>
      <c r="D827" s="102" t="s">
        <v>63</v>
      </c>
      <c r="E827" s="68">
        <v>0</v>
      </c>
      <c r="F827" s="68">
        <v>0</v>
      </c>
      <c r="G827" s="455"/>
      <c r="H827" s="533"/>
      <c r="I827" s="453"/>
      <c r="J827" s="453"/>
      <c r="K827" s="453"/>
      <c r="L827" s="204"/>
      <c r="M827" s="63"/>
    </row>
    <row r="828" spans="1:16" ht="22.5" customHeight="1" x14ac:dyDescent="0.2">
      <c r="A828" s="103"/>
      <c r="B828" s="127"/>
      <c r="C828" s="126"/>
      <c r="D828" s="116"/>
      <c r="E828" s="158"/>
      <c r="F828" s="158"/>
      <c r="G828" s="149"/>
      <c r="H828" s="534"/>
      <c r="I828" s="515"/>
      <c r="J828" s="515"/>
      <c r="K828" s="515"/>
      <c r="L828" s="349"/>
      <c r="M828" s="63"/>
    </row>
    <row r="829" spans="1:16" ht="73.5" customHeight="1" x14ac:dyDescent="0.2">
      <c r="A829" s="103"/>
      <c r="B829" s="127"/>
      <c r="C829" s="126"/>
      <c r="D829" s="116"/>
      <c r="E829" s="158"/>
      <c r="F829" s="158"/>
      <c r="G829" s="149"/>
      <c r="H829" s="132" t="s">
        <v>181</v>
      </c>
      <c r="I829" s="115" t="s">
        <v>147</v>
      </c>
      <c r="J829" s="53">
        <v>837</v>
      </c>
      <c r="K829" s="238">
        <v>837</v>
      </c>
      <c r="L829" s="228"/>
      <c r="M829" s="63"/>
    </row>
    <row r="830" spans="1:16" ht="74.25" customHeight="1" x14ac:dyDescent="0.2">
      <c r="A830" s="103"/>
      <c r="B830" s="127"/>
      <c r="C830" s="126"/>
      <c r="D830" s="116"/>
      <c r="E830" s="158"/>
      <c r="F830" s="158"/>
      <c r="G830" s="149"/>
      <c r="H830" s="180" t="s">
        <v>52</v>
      </c>
      <c r="I830" s="38" t="s">
        <v>147</v>
      </c>
      <c r="J830" s="54">
        <v>1580</v>
      </c>
      <c r="K830" s="54">
        <v>1580</v>
      </c>
      <c r="L830" s="228"/>
      <c r="M830" s="63"/>
    </row>
    <row r="831" spans="1:16" ht="85.5" customHeight="1" x14ac:dyDescent="0.2">
      <c r="A831" s="103"/>
      <c r="B831" s="127"/>
      <c r="C831" s="126"/>
      <c r="D831" s="116"/>
      <c r="E831" s="158"/>
      <c r="F831" s="158"/>
      <c r="G831" s="149"/>
      <c r="H831" s="180" t="s">
        <v>53</v>
      </c>
      <c r="I831" s="38" t="s">
        <v>67</v>
      </c>
      <c r="J831" s="55">
        <v>1.4</v>
      </c>
      <c r="K831" s="38">
        <v>1.4</v>
      </c>
      <c r="L831" s="228"/>
      <c r="M831" s="63"/>
    </row>
    <row r="832" spans="1:16" ht="100.5" customHeight="1" x14ac:dyDescent="0.2">
      <c r="A832" s="103"/>
      <c r="B832" s="127"/>
      <c r="C832" s="126"/>
      <c r="D832" s="116"/>
      <c r="E832" s="158"/>
      <c r="F832" s="158"/>
      <c r="G832" s="149"/>
      <c r="H832" s="180" t="s">
        <v>54</v>
      </c>
      <c r="I832" s="38" t="s">
        <v>67</v>
      </c>
      <c r="J832" s="54">
        <v>90</v>
      </c>
      <c r="K832" s="38">
        <v>90</v>
      </c>
      <c r="L832" s="228"/>
      <c r="M832" s="63"/>
    </row>
    <row r="833" spans="1:13" s="86" customFormat="1" ht="24.75" customHeight="1" x14ac:dyDescent="0.2">
      <c r="A833" s="217"/>
      <c r="B833" s="219"/>
      <c r="C833" s="220"/>
      <c r="D833" s="218"/>
      <c r="E833" s="225"/>
      <c r="F833" s="225"/>
      <c r="G833" s="222"/>
      <c r="H833" s="223" t="s">
        <v>448</v>
      </c>
      <c r="I833" s="224" t="s">
        <v>67</v>
      </c>
      <c r="J833" s="227">
        <v>27.7</v>
      </c>
      <c r="K833" s="246">
        <v>27.5</v>
      </c>
      <c r="L833" s="225"/>
      <c r="M833" s="88"/>
    </row>
    <row r="834" spans="1:13" s="4" customFormat="1" ht="15.75" customHeight="1" x14ac:dyDescent="0.2">
      <c r="A834" s="452" t="s">
        <v>265</v>
      </c>
      <c r="B834" s="459" t="s">
        <v>219</v>
      </c>
      <c r="C834" s="459"/>
      <c r="D834" s="113" t="s">
        <v>57</v>
      </c>
      <c r="E834" s="89">
        <f>E835+E839</f>
        <v>51000000</v>
      </c>
      <c r="F834" s="89">
        <f>F835+F839</f>
        <v>49889811.189999998</v>
      </c>
      <c r="G834" s="454"/>
      <c r="H834" s="497"/>
      <c r="I834" s="497"/>
      <c r="J834" s="497"/>
      <c r="K834" s="497"/>
      <c r="L834" s="437"/>
      <c r="M834" s="63"/>
    </row>
    <row r="835" spans="1:13" s="4" customFormat="1" ht="23.25" customHeight="1" x14ac:dyDescent="0.2">
      <c r="A835" s="453"/>
      <c r="B835" s="536"/>
      <c r="C835" s="460"/>
      <c r="D835" s="117" t="s">
        <v>62</v>
      </c>
      <c r="E835" s="89">
        <f>E836+E837+E838</f>
        <v>51000000</v>
      </c>
      <c r="F835" s="89">
        <f>F836+F837+F838</f>
        <v>49889811.189999998</v>
      </c>
      <c r="G835" s="455"/>
      <c r="H835" s="498"/>
      <c r="I835" s="498"/>
      <c r="J835" s="498"/>
      <c r="K835" s="498"/>
      <c r="L835" s="438"/>
      <c r="M835" s="63"/>
    </row>
    <row r="836" spans="1:13" s="4" customFormat="1" ht="16.5" customHeight="1" x14ac:dyDescent="0.2">
      <c r="A836" s="453"/>
      <c r="B836" s="536"/>
      <c r="C836" s="460"/>
      <c r="D836" s="117" t="s">
        <v>64</v>
      </c>
      <c r="E836" s="89">
        <f>E842</f>
        <v>3570000</v>
      </c>
      <c r="F836" s="89">
        <f>F842</f>
        <v>3300681.94</v>
      </c>
      <c r="G836" s="455"/>
      <c r="H836" s="498"/>
      <c r="I836" s="498"/>
      <c r="J836" s="498"/>
      <c r="K836" s="498"/>
      <c r="L836" s="438"/>
      <c r="M836" s="63"/>
    </row>
    <row r="837" spans="1:13" s="4" customFormat="1" ht="17.25" customHeight="1" x14ac:dyDescent="0.2">
      <c r="A837" s="453"/>
      <c r="B837" s="536"/>
      <c r="C837" s="460"/>
      <c r="D837" s="113" t="s">
        <v>65</v>
      </c>
      <c r="E837" s="89">
        <f t="shared" ref="E837:F839" si="33">E843</f>
        <v>47430000</v>
      </c>
      <c r="F837" s="89">
        <f t="shared" si="33"/>
        <v>46589129.25</v>
      </c>
      <c r="G837" s="455"/>
      <c r="H837" s="498"/>
      <c r="I837" s="498"/>
      <c r="J837" s="498"/>
      <c r="K837" s="498"/>
      <c r="L837" s="438"/>
      <c r="M837" s="63"/>
    </row>
    <row r="838" spans="1:13" s="4" customFormat="1" ht="21.75" customHeight="1" x14ac:dyDescent="0.2">
      <c r="A838" s="453"/>
      <c r="B838" s="536"/>
      <c r="C838" s="460"/>
      <c r="D838" s="117" t="s">
        <v>66</v>
      </c>
      <c r="E838" s="89">
        <f t="shared" si="33"/>
        <v>0</v>
      </c>
      <c r="F838" s="89">
        <f t="shared" si="33"/>
        <v>0</v>
      </c>
      <c r="G838" s="455"/>
      <c r="H838" s="498"/>
      <c r="I838" s="498"/>
      <c r="J838" s="498"/>
      <c r="K838" s="498"/>
      <c r="L838" s="438"/>
      <c r="M838" s="63"/>
    </row>
    <row r="839" spans="1:13" s="4" customFormat="1" ht="24" customHeight="1" x14ac:dyDescent="0.2">
      <c r="A839" s="453"/>
      <c r="B839" s="536"/>
      <c r="C839" s="460"/>
      <c r="D839" s="102" t="s">
        <v>63</v>
      </c>
      <c r="E839" s="89">
        <f t="shared" si="33"/>
        <v>0</v>
      </c>
      <c r="F839" s="89">
        <f t="shared" si="33"/>
        <v>0</v>
      </c>
      <c r="G839" s="455"/>
      <c r="H839" s="499"/>
      <c r="I839" s="499"/>
      <c r="J839" s="499"/>
      <c r="K839" s="499"/>
      <c r="L839" s="439"/>
      <c r="M839" s="63"/>
    </row>
    <row r="840" spans="1:13" ht="15.75" customHeight="1" x14ac:dyDescent="0.2">
      <c r="A840" s="417" t="s">
        <v>266</v>
      </c>
      <c r="B840" s="419" t="s">
        <v>376</v>
      </c>
      <c r="C840" s="419" t="s">
        <v>182</v>
      </c>
      <c r="D840" s="114" t="s">
        <v>57</v>
      </c>
      <c r="E840" s="73">
        <f>E841+E845</f>
        <v>51000000</v>
      </c>
      <c r="F840" s="213">
        <f>F841+F845</f>
        <v>49889811.189999998</v>
      </c>
      <c r="G840" s="426"/>
      <c r="H840" s="426" t="s">
        <v>227</v>
      </c>
      <c r="I840" s="431" t="s">
        <v>147</v>
      </c>
      <c r="J840" s="431">
        <v>55</v>
      </c>
      <c r="K840" s="431">
        <v>55</v>
      </c>
      <c r="L840" s="411"/>
      <c r="M840" s="63"/>
    </row>
    <row r="841" spans="1:13" ht="23.25" customHeight="1" x14ac:dyDescent="0.2">
      <c r="A841" s="446"/>
      <c r="B841" s="420"/>
      <c r="C841" s="421"/>
      <c r="D841" s="108" t="s">
        <v>62</v>
      </c>
      <c r="E841" s="73">
        <f>E842+E843+E844</f>
        <v>51000000</v>
      </c>
      <c r="F841" s="393">
        <f>F842+F843+F844</f>
        <v>49889811.189999998</v>
      </c>
      <c r="G841" s="427"/>
      <c r="H841" s="510"/>
      <c r="I841" s="432"/>
      <c r="J841" s="432"/>
      <c r="K841" s="432"/>
      <c r="L841" s="412"/>
      <c r="M841" s="63"/>
    </row>
    <row r="842" spans="1:13" ht="15" customHeight="1" x14ac:dyDescent="0.2">
      <c r="A842" s="446"/>
      <c r="B842" s="420"/>
      <c r="C842" s="421"/>
      <c r="D842" s="106" t="s">
        <v>64</v>
      </c>
      <c r="E842" s="159">
        <v>3570000</v>
      </c>
      <c r="F842" s="213">
        <v>3300681.94</v>
      </c>
      <c r="G842" s="427"/>
      <c r="H842" s="458"/>
      <c r="I842" s="461"/>
      <c r="J842" s="461"/>
      <c r="K842" s="461"/>
      <c r="L842" s="413"/>
      <c r="M842" s="63"/>
    </row>
    <row r="843" spans="1:13" ht="15.75" customHeight="1" x14ac:dyDescent="0.2">
      <c r="A843" s="446"/>
      <c r="B843" s="420"/>
      <c r="C843" s="421"/>
      <c r="D843" s="114" t="s">
        <v>65</v>
      </c>
      <c r="E843" s="73">
        <v>47430000</v>
      </c>
      <c r="F843" s="213">
        <v>46589129.25</v>
      </c>
      <c r="G843" s="427"/>
      <c r="H843" s="426" t="s">
        <v>359</v>
      </c>
      <c r="I843" s="431" t="s">
        <v>67</v>
      </c>
      <c r="J843" s="431">
        <v>100</v>
      </c>
      <c r="K843" s="431">
        <v>100</v>
      </c>
      <c r="L843" s="411"/>
      <c r="M843" s="63"/>
    </row>
    <row r="844" spans="1:13" ht="25.5" customHeight="1" x14ac:dyDescent="0.2">
      <c r="A844" s="446"/>
      <c r="B844" s="420"/>
      <c r="C844" s="421"/>
      <c r="D844" s="108" t="s">
        <v>66</v>
      </c>
      <c r="E844" s="160">
        <v>0</v>
      </c>
      <c r="F844" s="392">
        <v>0</v>
      </c>
      <c r="G844" s="427"/>
      <c r="H844" s="496"/>
      <c r="I844" s="432"/>
      <c r="J844" s="432"/>
      <c r="K844" s="432"/>
      <c r="L844" s="412"/>
      <c r="M844" s="63"/>
    </row>
    <row r="845" spans="1:13" ht="18.75" customHeight="1" x14ac:dyDescent="0.2">
      <c r="A845" s="447"/>
      <c r="B845" s="420"/>
      <c r="C845" s="421"/>
      <c r="D845" s="106" t="s">
        <v>63</v>
      </c>
      <c r="E845" s="152">
        <v>0</v>
      </c>
      <c r="F845" s="394">
        <v>0</v>
      </c>
      <c r="G845" s="427"/>
      <c r="H845" s="496"/>
      <c r="I845" s="432"/>
      <c r="J845" s="432"/>
      <c r="K845" s="432"/>
      <c r="L845" s="413"/>
      <c r="M845" s="63"/>
    </row>
    <row r="846" spans="1:13" x14ac:dyDescent="0.2">
      <c r="A846" s="521" t="s">
        <v>331</v>
      </c>
      <c r="B846" s="517" t="s">
        <v>360</v>
      </c>
      <c r="C846" s="517" t="s">
        <v>182</v>
      </c>
      <c r="D846" s="113" t="s">
        <v>57</v>
      </c>
      <c r="E846" s="41">
        <f>E847+E851</f>
        <v>0</v>
      </c>
      <c r="F846" s="41">
        <f>F847+F851</f>
        <v>0</v>
      </c>
      <c r="G846" s="84"/>
      <c r="H846" s="497"/>
      <c r="I846" s="497"/>
      <c r="J846" s="497"/>
      <c r="K846" s="497"/>
      <c r="L846" s="414"/>
      <c r="M846" s="63"/>
    </row>
    <row r="847" spans="1:13" s="9" customFormat="1" ht="19.5" x14ac:dyDescent="0.2">
      <c r="A847" s="522"/>
      <c r="B847" s="520"/>
      <c r="C847" s="518"/>
      <c r="D847" s="117" t="s">
        <v>62</v>
      </c>
      <c r="E847" s="41">
        <f>E848+E849+E850</f>
        <v>0</v>
      </c>
      <c r="F847" s="67">
        <f>F848+F849+F850</f>
        <v>0</v>
      </c>
      <c r="G847" s="149"/>
      <c r="H847" s="498"/>
      <c r="I847" s="498"/>
      <c r="J847" s="498"/>
      <c r="K847" s="498"/>
      <c r="L847" s="415"/>
      <c r="M847" s="63"/>
    </row>
    <row r="848" spans="1:13" x14ac:dyDescent="0.2">
      <c r="A848" s="522"/>
      <c r="B848" s="520"/>
      <c r="C848" s="518"/>
      <c r="D848" s="102" t="s">
        <v>64</v>
      </c>
      <c r="E848" s="66">
        <f>E854</f>
        <v>0</v>
      </c>
      <c r="F848" s="41">
        <v>0</v>
      </c>
      <c r="G848" s="149"/>
      <c r="H848" s="498"/>
      <c r="I848" s="498"/>
      <c r="J848" s="498"/>
      <c r="K848" s="498"/>
      <c r="L848" s="415"/>
      <c r="M848" s="63"/>
    </row>
    <row r="849" spans="1:13" x14ac:dyDescent="0.2">
      <c r="A849" s="522"/>
      <c r="B849" s="520"/>
      <c r="C849" s="518"/>
      <c r="D849" s="113" t="s">
        <v>65</v>
      </c>
      <c r="E849" s="41">
        <f>E855</f>
        <v>0</v>
      </c>
      <c r="F849" s="41">
        <v>0</v>
      </c>
      <c r="G849" s="149"/>
      <c r="H849" s="498"/>
      <c r="I849" s="498"/>
      <c r="J849" s="498"/>
      <c r="K849" s="498"/>
      <c r="L849" s="415"/>
      <c r="M849" s="63"/>
    </row>
    <row r="850" spans="1:13" ht="19.5" x14ac:dyDescent="0.2">
      <c r="A850" s="522"/>
      <c r="B850" s="520"/>
      <c r="C850" s="518"/>
      <c r="D850" s="117" t="s">
        <v>66</v>
      </c>
      <c r="E850" s="67">
        <f>E856</f>
        <v>0</v>
      </c>
      <c r="F850" s="66">
        <v>0</v>
      </c>
      <c r="G850" s="149"/>
      <c r="H850" s="498"/>
      <c r="I850" s="498"/>
      <c r="J850" s="498"/>
      <c r="K850" s="498"/>
      <c r="L850" s="415"/>
      <c r="M850" s="63"/>
    </row>
    <row r="851" spans="1:13" ht="19.5" x14ac:dyDescent="0.2">
      <c r="A851" s="523"/>
      <c r="B851" s="520"/>
      <c r="C851" s="519"/>
      <c r="D851" s="102" t="s">
        <v>63</v>
      </c>
      <c r="E851" s="157">
        <f>E857</f>
        <v>0</v>
      </c>
      <c r="F851" s="157">
        <v>0</v>
      </c>
      <c r="G851" s="149"/>
      <c r="H851" s="499"/>
      <c r="I851" s="499"/>
      <c r="J851" s="499"/>
      <c r="K851" s="499"/>
      <c r="L851" s="416"/>
      <c r="M851" s="63"/>
    </row>
    <row r="852" spans="1:13" x14ac:dyDescent="0.2">
      <c r="A852" s="417" t="s">
        <v>332</v>
      </c>
      <c r="B852" s="419" t="s">
        <v>400</v>
      </c>
      <c r="C852" s="421" t="s">
        <v>182</v>
      </c>
      <c r="D852" s="114" t="s">
        <v>57</v>
      </c>
      <c r="E852" s="73">
        <f>E853+E857</f>
        <v>0</v>
      </c>
      <c r="F852" s="73">
        <f>F853+F857</f>
        <v>0</v>
      </c>
      <c r="G852" s="81"/>
      <c r="H852" s="426" t="s">
        <v>361</v>
      </c>
      <c r="I852" s="432" t="s">
        <v>67</v>
      </c>
      <c r="J852" s="432">
        <v>70.5</v>
      </c>
      <c r="K852" s="432">
        <v>70.5</v>
      </c>
      <c r="L852" s="411"/>
      <c r="M852" s="63"/>
    </row>
    <row r="853" spans="1:13" ht="19.5" x14ac:dyDescent="0.2">
      <c r="A853" s="418"/>
      <c r="B853" s="420"/>
      <c r="C853" s="421"/>
      <c r="D853" s="108" t="s">
        <v>62</v>
      </c>
      <c r="E853" s="73">
        <f>E854+E855+E856</f>
        <v>0</v>
      </c>
      <c r="F853" s="160">
        <f>F854+F855+F856</f>
        <v>0</v>
      </c>
      <c r="G853" s="75"/>
      <c r="H853" s="510"/>
      <c r="I853" s="432"/>
      <c r="J853" s="432"/>
      <c r="K853" s="432"/>
      <c r="L853" s="412"/>
      <c r="M853" s="63"/>
    </row>
    <row r="854" spans="1:13" ht="34.5" customHeight="1" x14ac:dyDescent="0.2">
      <c r="A854" s="418"/>
      <c r="B854" s="420"/>
      <c r="C854" s="421"/>
      <c r="D854" s="106" t="s">
        <v>64</v>
      </c>
      <c r="E854" s="159">
        <v>0</v>
      </c>
      <c r="F854" s="73">
        <v>0</v>
      </c>
      <c r="G854" s="75"/>
      <c r="H854" s="458"/>
      <c r="I854" s="461"/>
      <c r="J854" s="461"/>
      <c r="K854" s="461"/>
      <c r="L854" s="413"/>
      <c r="M854" s="63"/>
    </row>
    <row r="855" spans="1:13" ht="19.5" customHeight="1" x14ac:dyDescent="0.2">
      <c r="A855" s="418"/>
      <c r="B855" s="420"/>
      <c r="C855" s="421"/>
      <c r="D855" s="114" t="s">
        <v>65</v>
      </c>
      <c r="E855" s="73">
        <v>0</v>
      </c>
      <c r="F855" s="73">
        <v>0</v>
      </c>
      <c r="G855" s="75"/>
      <c r="H855" s="426" t="s">
        <v>362</v>
      </c>
      <c r="I855" s="431" t="s">
        <v>74</v>
      </c>
      <c r="J855" s="431">
        <v>9433</v>
      </c>
      <c r="K855" s="431">
        <v>9358</v>
      </c>
      <c r="L855" s="411"/>
      <c r="M855" s="63"/>
    </row>
    <row r="856" spans="1:13" ht="19.5" x14ac:dyDescent="0.2">
      <c r="A856" s="418"/>
      <c r="B856" s="420"/>
      <c r="C856" s="421"/>
      <c r="D856" s="108" t="s">
        <v>66</v>
      </c>
      <c r="E856" s="160">
        <v>0</v>
      </c>
      <c r="F856" s="159">
        <v>0</v>
      </c>
      <c r="G856" s="75"/>
      <c r="H856" s="496"/>
      <c r="I856" s="432"/>
      <c r="J856" s="432"/>
      <c r="K856" s="432"/>
      <c r="L856" s="412"/>
      <c r="M856" s="63"/>
    </row>
    <row r="857" spans="1:13" ht="19.5" x14ac:dyDescent="0.2">
      <c r="A857" s="516"/>
      <c r="B857" s="420"/>
      <c r="C857" s="421"/>
      <c r="D857" s="106" t="s">
        <v>63</v>
      </c>
      <c r="E857" s="152">
        <v>0</v>
      </c>
      <c r="F857" s="152">
        <v>0</v>
      </c>
      <c r="G857" s="75"/>
      <c r="H857" s="496"/>
      <c r="I857" s="432"/>
      <c r="J857" s="432"/>
      <c r="K857" s="432"/>
      <c r="L857" s="413"/>
      <c r="M857" s="63"/>
    </row>
    <row r="858" spans="1:13" x14ac:dyDescent="0.2">
      <c r="A858" s="521" t="s">
        <v>364</v>
      </c>
      <c r="B858" s="517" t="s">
        <v>363</v>
      </c>
      <c r="C858" s="517" t="s">
        <v>182</v>
      </c>
      <c r="D858" s="113" t="s">
        <v>57</v>
      </c>
      <c r="E858" s="41">
        <f>E859+E863</f>
        <v>23000000</v>
      </c>
      <c r="F858" s="41">
        <f>F859+F863</f>
        <v>23000000</v>
      </c>
      <c r="G858" s="85"/>
      <c r="H858" s="524"/>
      <c r="I858" s="497"/>
      <c r="J858" s="497"/>
      <c r="K858" s="497"/>
      <c r="L858" s="414"/>
      <c r="M858" s="63"/>
    </row>
    <row r="859" spans="1:13" ht="19.5" x14ac:dyDescent="0.2">
      <c r="A859" s="522"/>
      <c r="B859" s="520"/>
      <c r="C859" s="518"/>
      <c r="D859" s="117" t="s">
        <v>62</v>
      </c>
      <c r="E859" s="41">
        <f>E860+E861+E862</f>
        <v>23000000</v>
      </c>
      <c r="F859" s="67">
        <f>F860+F861+F862</f>
        <v>23000000</v>
      </c>
      <c r="G859" s="189"/>
      <c r="H859" s="525"/>
      <c r="I859" s="498"/>
      <c r="J859" s="498"/>
      <c r="K859" s="498"/>
      <c r="L859" s="415"/>
      <c r="M859" s="63"/>
    </row>
    <row r="860" spans="1:13" x14ac:dyDescent="0.2">
      <c r="A860" s="522"/>
      <c r="B860" s="520"/>
      <c r="C860" s="518"/>
      <c r="D860" s="102" t="s">
        <v>64</v>
      </c>
      <c r="E860" s="201">
        <f>E866+E872+E878</f>
        <v>23000000</v>
      </c>
      <c r="F860" s="201">
        <f>F866+F872+F878</f>
        <v>23000000</v>
      </c>
      <c r="G860" s="189"/>
      <c r="H860" s="525"/>
      <c r="I860" s="453"/>
      <c r="J860" s="453"/>
      <c r="K860" s="453"/>
      <c r="L860" s="415"/>
      <c r="M860" s="63"/>
    </row>
    <row r="861" spans="1:13" x14ac:dyDescent="0.2">
      <c r="A861" s="522"/>
      <c r="B861" s="520"/>
      <c r="C861" s="518"/>
      <c r="D861" s="113" t="s">
        <v>65</v>
      </c>
      <c r="E861" s="41">
        <f t="shared" ref="E861:F863" si="34">E867+E873</f>
        <v>0</v>
      </c>
      <c r="F861" s="201">
        <f t="shared" si="34"/>
        <v>0</v>
      </c>
      <c r="G861" s="189"/>
      <c r="H861" s="531"/>
      <c r="I861" s="498"/>
      <c r="J861" s="498"/>
      <c r="K861" s="498"/>
      <c r="L861" s="415"/>
      <c r="M861" s="63"/>
    </row>
    <row r="862" spans="1:13" ht="19.5" x14ac:dyDescent="0.2">
      <c r="A862" s="522"/>
      <c r="B862" s="520"/>
      <c r="C862" s="518"/>
      <c r="D862" s="117" t="s">
        <v>66</v>
      </c>
      <c r="E862" s="67">
        <f t="shared" si="34"/>
        <v>0</v>
      </c>
      <c r="F862" s="67">
        <f t="shared" si="34"/>
        <v>0</v>
      </c>
      <c r="G862" s="189"/>
      <c r="H862" s="533"/>
      <c r="I862" s="498"/>
      <c r="J862" s="498"/>
      <c r="K862" s="498"/>
      <c r="L862" s="415"/>
      <c r="M862" s="63"/>
    </row>
    <row r="863" spans="1:13" ht="19.5" x14ac:dyDescent="0.2">
      <c r="A863" s="523"/>
      <c r="B863" s="520"/>
      <c r="C863" s="519"/>
      <c r="D863" s="102" t="s">
        <v>63</v>
      </c>
      <c r="E863" s="157">
        <f t="shared" si="34"/>
        <v>0</v>
      </c>
      <c r="F863" s="157">
        <f t="shared" si="34"/>
        <v>0</v>
      </c>
      <c r="G863" s="189"/>
      <c r="H863" s="534"/>
      <c r="I863" s="499"/>
      <c r="J863" s="499"/>
      <c r="K863" s="499"/>
      <c r="L863" s="416"/>
      <c r="M863" s="63"/>
    </row>
    <row r="864" spans="1:13" ht="13.5" customHeight="1" x14ac:dyDescent="0.2">
      <c r="A864" s="417" t="s">
        <v>366</v>
      </c>
      <c r="B864" s="419" t="s">
        <v>365</v>
      </c>
      <c r="C864" s="419"/>
      <c r="D864" s="114" t="s">
        <v>57</v>
      </c>
      <c r="E864" s="73">
        <f>E865+E869</f>
        <v>9000000</v>
      </c>
      <c r="F864" s="73">
        <f>F865+F869</f>
        <v>9000000</v>
      </c>
      <c r="G864" s="430"/>
      <c r="H864" s="426" t="s">
        <v>367</v>
      </c>
      <c r="I864" s="431" t="s">
        <v>74</v>
      </c>
      <c r="J864" s="431">
        <v>30</v>
      </c>
      <c r="K864" s="431">
        <v>30</v>
      </c>
      <c r="L864" s="411"/>
      <c r="M864" s="63"/>
    </row>
    <row r="865" spans="1:13" ht="19.5" x14ac:dyDescent="0.2">
      <c r="A865" s="418"/>
      <c r="B865" s="420"/>
      <c r="C865" s="421"/>
      <c r="D865" s="108" t="s">
        <v>62</v>
      </c>
      <c r="E865" s="73">
        <f>E866+E867+E868</f>
        <v>9000000</v>
      </c>
      <c r="F865" s="160">
        <f>F866+F867+F868</f>
        <v>9000000</v>
      </c>
      <c r="G865" s="430"/>
      <c r="H865" s="427"/>
      <c r="I865" s="432"/>
      <c r="J865" s="432"/>
      <c r="K865" s="432"/>
      <c r="L865" s="412"/>
      <c r="M865" s="63"/>
    </row>
    <row r="866" spans="1:13" x14ac:dyDescent="0.2">
      <c r="A866" s="418"/>
      <c r="B866" s="420"/>
      <c r="C866" s="421"/>
      <c r="D866" s="106" t="s">
        <v>64</v>
      </c>
      <c r="E866" s="159">
        <v>9000000</v>
      </c>
      <c r="F866" s="363">
        <v>9000000</v>
      </c>
      <c r="G866" s="430"/>
      <c r="H866" s="427"/>
      <c r="I866" s="432"/>
      <c r="J866" s="432"/>
      <c r="K866" s="432"/>
      <c r="L866" s="412"/>
      <c r="M866" s="63"/>
    </row>
    <row r="867" spans="1:13" x14ac:dyDescent="0.2">
      <c r="A867" s="418"/>
      <c r="B867" s="420"/>
      <c r="C867" s="421"/>
      <c r="D867" s="114" t="s">
        <v>65</v>
      </c>
      <c r="E867" s="73">
        <v>0</v>
      </c>
      <c r="F867" s="73">
        <v>0</v>
      </c>
      <c r="G867" s="430"/>
      <c r="H867" s="427"/>
      <c r="I867" s="432"/>
      <c r="J867" s="432"/>
      <c r="K867" s="432"/>
      <c r="L867" s="412"/>
      <c r="M867" s="63"/>
    </row>
    <row r="868" spans="1:13" ht="19.5" x14ac:dyDescent="0.2">
      <c r="A868" s="418"/>
      <c r="B868" s="420"/>
      <c r="C868" s="421"/>
      <c r="D868" s="108" t="s">
        <v>66</v>
      </c>
      <c r="E868" s="160">
        <v>0</v>
      </c>
      <c r="F868" s="159">
        <v>0</v>
      </c>
      <c r="G868" s="430"/>
      <c r="H868" s="427"/>
      <c r="I868" s="432"/>
      <c r="J868" s="432"/>
      <c r="K868" s="432"/>
      <c r="L868" s="412"/>
      <c r="M868" s="63"/>
    </row>
    <row r="869" spans="1:13" ht="19.5" x14ac:dyDescent="0.2">
      <c r="A869" s="516"/>
      <c r="B869" s="420"/>
      <c r="C869" s="422"/>
      <c r="D869" s="106" t="s">
        <v>63</v>
      </c>
      <c r="E869" s="152">
        <v>0</v>
      </c>
      <c r="F869" s="152">
        <v>0</v>
      </c>
      <c r="G869" s="430"/>
      <c r="H869" s="427"/>
      <c r="I869" s="433"/>
      <c r="J869" s="433"/>
      <c r="K869" s="433"/>
      <c r="L869" s="413"/>
      <c r="M869" s="63"/>
    </row>
    <row r="870" spans="1:13" x14ac:dyDescent="0.2">
      <c r="A870" s="417" t="s">
        <v>368</v>
      </c>
      <c r="B870" s="419" t="s">
        <v>369</v>
      </c>
      <c r="C870" s="419"/>
      <c r="D870" s="114" t="s">
        <v>57</v>
      </c>
      <c r="E870" s="73">
        <f>E871+E875</f>
        <v>12000000</v>
      </c>
      <c r="F870" s="73">
        <f>F871+F875</f>
        <v>12000000</v>
      </c>
      <c r="G870" s="430"/>
      <c r="H870" s="426" t="s">
        <v>367</v>
      </c>
      <c r="I870" s="431" t="s">
        <v>74</v>
      </c>
      <c r="J870" s="431">
        <v>30</v>
      </c>
      <c r="K870" s="431">
        <v>30</v>
      </c>
      <c r="L870" s="411"/>
      <c r="M870" s="63"/>
    </row>
    <row r="871" spans="1:13" ht="19.5" x14ac:dyDescent="0.2">
      <c r="A871" s="418"/>
      <c r="B871" s="420"/>
      <c r="C871" s="421"/>
      <c r="D871" s="108" t="s">
        <v>62</v>
      </c>
      <c r="E871" s="73">
        <f>E872+E873+E874</f>
        <v>12000000</v>
      </c>
      <c r="F871" s="160">
        <f>F872+F873+F874</f>
        <v>12000000</v>
      </c>
      <c r="G871" s="430"/>
      <c r="H871" s="427"/>
      <c r="I871" s="432"/>
      <c r="J871" s="432"/>
      <c r="K871" s="432"/>
      <c r="L871" s="412"/>
      <c r="M871" s="63"/>
    </row>
    <row r="872" spans="1:13" x14ac:dyDescent="0.2">
      <c r="A872" s="418"/>
      <c r="B872" s="420"/>
      <c r="C872" s="421"/>
      <c r="D872" s="106" t="s">
        <v>64</v>
      </c>
      <c r="E872" s="159">
        <v>12000000</v>
      </c>
      <c r="F872" s="363">
        <v>12000000</v>
      </c>
      <c r="G872" s="430"/>
      <c r="H872" s="427"/>
      <c r="I872" s="432"/>
      <c r="J872" s="432"/>
      <c r="K872" s="432"/>
      <c r="L872" s="412"/>
      <c r="M872" s="63"/>
    </row>
    <row r="873" spans="1:13" x14ac:dyDescent="0.2">
      <c r="A873" s="418"/>
      <c r="B873" s="420"/>
      <c r="C873" s="421"/>
      <c r="D873" s="114" t="s">
        <v>65</v>
      </c>
      <c r="E873" s="73">
        <v>0</v>
      </c>
      <c r="F873" s="73">
        <v>0</v>
      </c>
      <c r="G873" s="430"/>
      <c r="H873" s="427"/>
      <c r="I873" s="432"/>
      <c r="J873" s="432"/>
      <c r="K873" s="432"/>
      <c r="L873" s="412"/>
      <c r="M873" s="63"/>
    </row>
    <row r="874" spans="1:13" ht="19.5" x14ac:dyDescent="0.2">
      <c r="A874" s="418"/>
      <c r="B874" s="420"/>
      <c r="C874" s="421"/>
      <c r="D874" s="108" t="s">
        <v>66</v>
      </c>
      <c r="E874" s="160">
        <v>0</v>
      </c>
      <c r="F874" s="159">
        <v>0</v>
      </c>
      <c r="G874" s="430"/>
      <c r="H874" s="427"/>
      <c r="I874" s="432"/>
      <c r="J874" s="432"/>
      <c r="K874" s="432"/>
      <c r="L874" s="412"/>
      <c r="M874" s="63"/>
    </row>
    <row r="875" spans="1:13" ht="19.5" x14ac:dyDescent="0.2">
      <c r="A875" s="418"/>
      <c r="B875" s="420"/>
      <c r="C875" s="422"/>
      <c r="D875" s="106" t="s">
        <v>63</v>
      </c>
      <c r="E875" s="152">
        <v>0</v>
      </c>
      <c r="F875" s="152">
        <v>0</v>
      </c>
      <c r="G875" s="430"/>
      <c r="H875" s="428"/>
      <c r="I875" s="433"/>
      <c r="J875" s="433"/>
      <c r="K875" s="433"/>
      <c r="L875" s="413"/>
      <c r="M875" s="63"/>
    </row>
    <row r="876" spans="1:13" s="313" customFormat="1" x14ac:dyDescent="0.2">
      <c r="A876" s="417" t="s">
        <v>529</v>
      </c>
      <c r="B876" s="419" t="s">
        <v>530</v>
      </c>
      <c r="C876" s="421"/>
      <c r="D876" s="339" t="s">
        <v>57</v>
      </c>
      <c r="E876" s="213">
        <f>E877+E881</f>
        <v>2000000</v>
      </c>
      <c r="F876" s="213">
        <f>F877+F881</f>
        <v>2000000</v>
      </c>
      <c r="G876" s="430"/>
      <c r="H876" s="426" t="s">
        <v>367</v>
      </c>
      <c r="I876" s="431" t="s">
        <v>74</v>
      </c>
      <c r="J876" s="431">
        <v>30</v>
      </c>
      <c r="K876" s="431">
        <v>30</v>
      </c>
      <c r="L876" s="411"/>
      <c r="M876" s="88"/>
    </row>
    <row r="877" spans="1:13" s="313" customFormat="1" ht="19.5" x14ac:dyDescent="0.2">
      <c r="A877" s="418"/>
      <c r="B877" s="420"/>
      <c r="C877" s="421"/>
      <c r="D877" s="338" t="s">
        <v>62</v>
      </c>
      <c r="E877" s="213">
        <f>E878+E879+E880</f>
        <v>2000000</v>
      </c>
      <c r="F877" s="393">
        <f>F878+F879+F880</f>
        <v>2000000</v>
      </c>
      <c r="G877" s="430"/>
      <c r="H877" s="427"/>
      <c r="I877" s="432"/>
      <c r="J877" s="432"/>
      <c r="K877" s="432"/>
      <c r="L877" s="412"/>
      <c r="M877" s="88"/>
    </row>
    <row r="878" spans="1:13" s="313" customFormat="1" x14ac:dyDescent="0.2">
      <c r="A878" s="418"/>
      <c r="B878" s="420"/>
      <c r="C878" s="421"/>
      <c r="D878" s="337" t="s">
        <v>64</v>
      </c>
      <c r="E878" s="363">
        <v>2000000</v>
      </c>
      <c r="F878" s="392">
        <v>2000000</v>
      </c>
      <c r="G878" s="430"/>
      <c r="H878" s="427"/>
      <c r="I878" s="432"/>
      <c r="J878" s="432"/>
      <c r="K878" s="432"/>
      <c r="L878" s="412"/>
      <c r="M878" s="88"/>
    </row>
    <row r="879" spans="1:13" s="313" customFormat="1" x14ac:dyDescent="0.2">
      <c r="A879" s="418"/>
      <c r="B879" s="420"/>
      <c r="C879" s="421"/>
      <c r="D879" s="339" t="s">
        <v>65</v>
      </c>
      <c r="E879" s="213">
        <v>0</v>
      </c>
      <c r="F879" s="213">
        <v>0</v>
      </c>
      <c r="G879" s="430"/>
      <c r="H879" s="427"/>
      <c r="I879" s="432"/>
      <c r="J879" s="432"/>
      <c r="K879" s="432"/>
      <c r="L879" s="412"/>
      <c r="M879" s="88"/>
    </row>
    <row r="880" spans="1:13" s="313" customFormat="1" ht="19.5" x14ac:dyDescent="0.2">
      <c r="A880" s="418"/>
      <c r="B880" s="420"/>
      <c r="C880" s="421"/>
      <c r="D880" s="338" t="s">
        <v>66</v>
      </c>
      <c r="E880" s="364">
        <v>0</v>
      </c>
      <c r="F880" s="363">
        <v>0</v>
      </c>
      <c r="G880" s="430"/>
      <c r="H880" s="427"/>
      <c r="I880" s="432"/>
      <c r="J880" s="432"/>
      <c r="K880" s="432"/>
      <c r="L880" s="412"/>
      <c r="M880" s="88"/>
    </row>
    <row r="881" spans="1:13" s="313" customFormat="1" ht="46.5" customHeight="1" x14ac:dyDescent="0.2">
      <c r="A881" s="418"/>
      <c r="B881" s="420"/>
      <c r="C881" s="421"/>
      <c r="D881" s="337" t="s">
        <v>63</v>
      </c>
      <c r="E881" s="350">
        <v>0</v>
      </c>
      <c r="F881" s="350">
        <v>0</v>
      </c>
      <c r="G881" s="430"/>
      <c r="H881" s="428"/>
      <c r="I881" s="433"/>
      <c r="J881" s="433"/>
      <c r="K881" s="433"/>
      <c r="L881" s="413"/>
      <c r="M881" s="88"/>
    </row>
    <row r="882" spans="1:13" x14ac:dyDescent="0.2">
      <c r="A882" s="521" t="s">
        <v>496</v>
      </c>
      <c r="B882" s="517" t="s">
        <v>498</v>
      </c>
      <c r="C882" s="517" t="s">
        <v>182</v>
      </c>
      <c r="D882" s="285" t="s">
        <v>57</v>
      </c>
      <c r="E882" s="201">
        <f>E883+E887</f>
        <v>154206317.25</v>
      </c>
      <c r="F882" s="201">
        <f>F883+F887</f>
        <v>115500746.16</v>
      </c>
      <c r="G882" s="306"/>
      <c r="H882" s="309"/>
      <c r="I882" s="309"/>
      <c r="J882" s="306"/>
      <c r="K882" s="306"/>
      <c r="L882" s="414"/>
    </row>
    <row r="883" spans="1:13" ht="19.5" x14ac:dyDescent="0.2">
      <c r="A883" s="522"/>
      <c r="B883" s="520"/>
      <c r="C883" s="518"/>
      <c r="D883" s="290" t="s">
        <v>62</v>
      </c>
      <c r="E883" s="201">
        <f>E884+E885+E886</f>
        <v>154206317.25</v>
      </c>
      <c r="F883" s="211">
        <f>F884+F885+F886</f>
        <v>115500746.16</v>
      </c>
      <c r="G883" s="307"/>
      <c r="H883" s="310"/>
      <c r="I883" s="310"/>
      <c r="J883" s="307"/>
      <c r="K883" s="307"/>
      <c r="L883" s="415"/>
    </row>
    <row r="884" spans="1:13" x14ac:dyDescent="0.2">
      <c r="A884" s="522"/>
      <c r="B884" s="520"/>
      <c r="C884" s="518"/>
      <c r="D884" s="288" t="s">
        <v>64</v>
      </c>
      <c r="E884" s="201">
        <f>E890+E896+E902</f>
        <v>117273417.25</v>
      </c>
      <c r="F884" s="201">
        <f>F890+F896+F902</f>
        <v>78632984.969999999</v>
      </c>
      <c r="G884" s="307"/>
      <c r="H884" s="310"/>
      <c r="I884" s="310"/>
      <c r="J884" s="307"/>
      <c r="K884" s="307"/>
      <c r="L884" s="415"/>
    </row>
    <row r="885" spans="1:13" x14ac:dyDescent="0.2">
      <c r="A885" s="522"/>
      <c r="B885" s="520"/>
      <c r="C885" s="518"/>
      <c r="D885" s="285" t="s">
        <v>65</v>
      </c>
      <c r="E885" s="201">
        <f>E891+E897+E903</f>
        <v>36932900</v>
      </c>
      <c r="F885" s="201">
        <f>F891+F897+F903</f>
        <v>36867761.189999998</v>
      </c>
      <c r="G885" s="307"/>
      <c r="H885" s="310"/>
      <c r="I885" s="310"/>
      <c r="J885" s="307"/>
      <c r="K885" s="307"/>
      <c r="L885" s="415"/>
    </row>
    <row r="886" spans="1:13" ht="19.5" x14ac:dyDescent="0.2">
      <c r="A886" s="522"/>
      <c r="B886" s="520"/>
      <c r="C886" s="518"/>
      <c r="D886" s="290" t="s">
        <v>66</v>
      </c>
      <c r="E886" s="211">
        <f t="shared" ref="E886:F886" si="35">E892+E898</f>
        <v>0</v>
      </c>
      <c r="F886" s="211">
        <f t="shared" si="35"/>
        <v>0</v>
      </c>
      <c r="G886" s="307"/>
      <c r="H886" s="310"/>
      <c r="I886" s="310"/>
      <c r="J886" s="307"/>
      <c r="K886" s="307"/>
      <c r="L886" s="415"/>
    </row>
    <row r="887" spans="1:13" ht="19.5" x14ac:dyDescent="0.2">
      <c r="A887" s="523"/>
      <c r="B887" s="520"/>
      <c r="C887" s="519"/>
      <c r="D887" s="288" t="s">
        <v>63</v>
      </c>
      <c r="E887" s="304">
        <f t="shared" ref="E887:F887" si="36">E893+E899</f>
        <v>0</v>
      </c>
      <c r="F887" s="304">
        <f t="shared" si="36"/>
        <v>0</v>
      </c>
      <c r="G887" s="58"/>
      <c r="H887" s="311"/>
      <c r="I887" s="311"/>
      <c r="J887" s="58"/>
      <c r="K887" s="58"/>
      <c r="L887" s="416"/>
    </row>
    <row r="888" spans="1:13" ht="13.5" customHeight="1" x14ac:dyDescent="0.2">
      <c r="A888" s="417" t="s">
        <v>497</v>
      </c>
      <c r="B888" s="419" t="s">
        <v>499</v>
      </c>
      <c r="C888" s="419"/>
      <c r="D888" s="287" t="s">
        <v>57</v>
      </c>
      <c r="E888" s="213">
        <f>E889+E893</f>
        <v>36932900</v>
      </c>
      <c r="F888" s="213">
        <f>F889+F893</f>
        <v>36867761.189999998</v>
      </c>
      <c r="G888" s="312"/>
      <c r="H888" s="426" t="s">
        <v>500</v>
      </c>
      <c r="I888" s="431" t="s">
        <v>67</v>
      </c>
      <c r="J888" s="431">
        <v>100</v>
      </c>
      <c r="K888" s="431">
        <v>100</v>
      </c>
      <c r="L888" s="411"/>
    </row>
    <row r="889" spans="1:13" ht="19.5" x14ac:dyDescent="0.2">
      <c r="A889" s="418"/>
      <c r="B889" s="420"/>
      <c r="C889" s="421"/>
      <c r="D889" s="295" t="s">
        <v>62</v>
      </c>
      <c r="E889" s="213">
        <f>E890+E891+E892</f>
        <v>36932900</v>
      </c>
      <c r="F889" s="302">
        <f>F890+F891+F892</f>
        <v>36867761.189999998</v>
      </c>
      <c r="G889" s="176"/>
      <c r="H889" s="427"/>
      <c r="I889" s="432"/>
      <c r="J889" s="432"/>
      <c r="K889" s="432"/>
      <c r="L889" s="412"/>
    </row>
    <row r="890" spans="1:13" x14ac:dyDescent="0.2">
      <c r="A890" s="418"/>
      <c r="B890" s="420"/>
      <c r="C890" s="421"/>
      <c r="D890" s="284" t="s">
        <v>64</v>
      </c>
      <c r="E890" s="301">
        <v>0</v>
      </c>
      <c r="F890" s="301">
        <v>0</v>
      </c>
      <c r="G890" s="176"/>
      <c r="H890" s="427"/>
      <c r="I890" s="432"/>
      <c r="J890" s="432"/>
      <c r="K890" s="432"/>
      <c r="L890" s="412"/>
    </row>
    <row r="891" spans="1:13" x14ac:dyDescent="0.2">
      <c r="A891" s="418"/>
      <c r="B891" s="420"/>
      <c r="C891" s="421"/>
      <c r="D891" s="287" t="s">
        <v>65</v>
      </c>
      <c r="E891" s="213">
        <v>36932900</v>
      </c>
      <c r="F891" s="213">
        <v>36867761.189999998</v>
      </c>
      <c r="G891" s="176"/>
      <c r="H891" s="427"/>
      <c r="I891" s="432"/>
      <c r="J891" s="432"/>
      <c r="K891" s="432"/>
      <c r="L891" s="412"/>
    </row>
    <row r="892" spans="1:13" ht="47.25" customHeight="1" x14ac:dyDescent="0.2">
      <c r="A892" s="418"/>
      <c r="B892" s="420"/>
      <c r="C892" s="421"/>
      <c r="D892" s="295" t="s">
        <v>66</v>
      </c>
      <c r="E892" s="302">
        <v>0</v>
      </c>
      <c r="F892" s="392">
        <v>0</v>
      </c>
      <c r="G892" s="176"/>
      <c r="H892" s="427"/>
      <c r="I892" s="432"/>
      <c r="J892" s="432"/>
      <c r="K892" s="432"/>
      <c r="L892" s="412"/>
    </row>
    <row r="893" spans="1:13" ht="92.25" customHeight="1" thickBot="1" x14ac:dyDescent="0.25">
      <c r="A893" s="516"/>
      <c r="B893" s="420"/>
      <c r="C893" s="422"/>
      <c r="D893" s="284" t="s">
        <v>63</v>
      </c>
      <c r="E893" s="296">
        <v>0</v>
      </c>
      <c r="F893" s="394">
        <v>0</v>
      </c>
      <c r="G893" s="190"/>
      <c r="H893" s="428"/>
      <c r="I893" s="433"/>
      <c r="J893" s="433"/>
      <c r="K893" s="433"/>
      <c r="L893" s="413"/>
    </row>
    <row r="894" spans="1:13" ht="13.5" thickTop="1" x14ac:dyDescent="0.2">
      <c r="A894" s="417" t="s">
        <v>523</v>
      </c>
      <c r="B894" s="419" t="s">
        <v>525</v>
      </c>
      <c r="C894" s="419"/>
      <c r="D894" s="339" t="s">
        <v>57</v>
      </c>
      <c r="E894" s="213">
        <f>E895+E899</f>
        <v>71926275.879999995</v>
      </c>
      <c r="F894" s="213">
        <f>F895+F899</f>
        <v>33285843.600000001</v>
      </c>
      <c r="G894" s="624" t="s">
        <v>560</v>
      </c>
      <c r="H894" s="426" t="s">
        <v>527</v>
      </c>
      <c r="I894" s="173" t="s">
        <v>67</v>
      </c>
      <c r="J894" s="173">
        <v>100</v>
      </c>
      <c r="K894" s="173">
        <v>100</v>
      </c>
      <c r="L894" s="367"/>
    </row>
    <row r="895" spans="1:13" ht="19.5" x14ac:dyDescent="0.2">
      <c r="A895" s="418"/>
      <c r="B895" s="420"/>
      <c r="C895" s="421"/>
      <c r="D895" s="338" t="s">
        <v>62</v>
      </c>
      <c r="E895" s="213">
        <f>E896+E897+E898</f>
        <v>71926275.879999995</v>
      </c>
      <c r="F895" s="393">
        <f>F896+F897+F898</f>
        <v>33285843.600000001</v>
      </c>
      <c r="G895" s="432"/>
      <c r="H895" s="427"/>
      <c r="I895" s="173"/>
      <c r="J895" s="173"/>
      <c r="K895" s="173"/>
      <c r="L895" s="367"/>
    </row>
    <row r="896" spans="1:13" x14ac:dyDescent="0.2">
      <c r="A896" s="418"/>
      <c r="B896" s="420"/>
      <c r="C896" s="421"/>
      <c r="D896" s="337" t="s">
        <v>64</v>
      </c>
      <c r="E896" s="363">
        <v>71926275.879999995</v>
      </c>
      <c r="F896" s="392">
        <v>33285843.600000001</v>
      </c>
      <c r="G896" s="432"/>
      <c r="H896" s="427"/>
      <c r="I896" s="173"/>
      <c r="J896" s="173"/>
      <c r="K896" s="173"/>
      <c r="L896" s="367"/>
    </row>
    <row r="897" spans="1:12" x14ac:dyDescent="0.2">
      <c r="A897" s="418"/>
      <c r="B897" s="420"/>
      <c r="C897" s="421"/>
      <c r="D897" s="339" t="s">
        <v>65</v>
      </c>
      <c r="E897" s="213">
        <v>0</v>
      </c>
      <c r="F897" s="213">
        <v>0</v>
      </c>
      <c r="G897" s="432"/>
      <c r="H897" s="427"/>
      <c r="I897" s="173"/>
      <c r="J897" s="173"/>
      <c r="K897" s="173"/>
      <c r="L897" s="367"/>
    </row>
    <row r="898" spans="1:12" ht="19.5" x14ac:dyDescent="0.2">
      <c r="A898" s="418"/>
      <c r="B898" s="420"/>
      <c r="C898" s="421"/>
      <c r="D898" s="338" t="s">
        <v>66</v>
      </c>
      <c r="E898" s="364">
        <v>0</v>
      </c>
      <c r="F898" s="392">
        <v>0</v>
      </c>
      <c r="G898" s="432"/>
      <c r="H898" s="427"/>
      <c r="I898" s="173"/>
      <c r="J898" s="173"/>
      <c r="K898" s="173"/>
      <c r="L898" s="367"/>
    </row>
    <row r="899" spans="1:12" ht="65.25" customHeight="1" x14ac:dyDescent="0.2">
      <c r="A899" s="418"/>
      <c r="B899" s="420"/>
      <c r="C899" s="422"/>
      <c r="D899" s="337" t="s">
        <v>63</v>
      </c>
      <c r="E899" s="350">
        <v>0</v>
      </c>
      <c r="F899" s="394">
        <v>0</v>
      </c>
      <c r="G899" s="433"/>
      <c r="H899" s="428"/>
      <c r="I899" s="376"/>
      <c r="J899" s="376"/>
      <c r="K899" s="376"/>
      <c r="L899" s="368"/>
    </row>
    <row r="900" spans="1:12" ht="17.25" customHeight="1" x14ac:dyDescent="0.2">
      <c r="A900" s="417" t="s">
        <v>524</v>
      </c>
      <c r="B900" s="419" t="s">
        <v>526</v>
      </c>
      <c r="C900" s="421"/>
      <c r="D900" s="339" t="s">
        <v>57</v>
      </c>
      <c r="E900" s="213">
        <f>E901+E905</f>
        <v>45347141.369999997</v>
      </c>
      <c r="F900" s="213">
        <f>F901+F905</f>
        <v>45347141.369999997</v>
      </c>
      <c r="G900" s="176"/>
      <c r="H900" s="426" t="s">
        <v>528</v>
      </c>
      <c r="I900" s="173" t="s">
        <v>67</v>
      </c>
      <c r="J900" s="173">
        <v>33.299999999999997</v>
      </c>
      <c r="K900" s="173">
        <v>33.299999999999997</v>
      </c>
      <c r="L900" s="367"/>
    </row>
    <row r="901" spans="1:12" ht="19.5" x14ac:dyDescent="0.2">
      <c r="A901" s="418"/>
      <c r="B901" s="420"/>
      <c r="C901" s="421"/>
      <c r="D901" s="338" t="s">
        <v>62</v>
      </c>
      <c r="E901" s="213">
        <f>E902+E903+E904</f>
        <v>45347141.369999997</v>
      </c>
      <c r="F901" s="393">
        <f>F902+F903+F904</f>
        <v>45347141.369999997</v>
      </c>
      <c r="G901" s="176"/>
      <c r="H901" s="427"/>
      <c r="I901" s="373"/>
      <c r="J901" s="173"/>
      <c r="K901" s="173"/>
      <c r="L901" s="367"/>
    </row>
    <row r="902" spans="1:12" x14ac:dyDescent="0.2">
      <c r="A902" s="418"/>
      <c r="B902" s="420"/>
      <c r="C902" s="421"/>
      <c r="D902" s="337" t="s">
        <v>64</v>
      </c>
      <c r="E902" s="363">
        <v>45347141.369999997</v>
      </c>
      <c r="F902" s="392">
        <v>45347141.369999997</v>
      </c>
      <c r="G902" s="176"/>
      <c r="H902" s="427"/>
      <c r="I902" s="373"/>
      <c r="J902" s="176"/>
      <c r="K902" s="176"/>
      <c r="L902" s="367"/>
    </row>
    <row r="903" spans="1:12" x14ac:dyDescent="0.2">
      <c r="A903" s="418"/>
      <c r="B903" s="420"/>
      <c r="C903" s="421"/>
      <c r="D903" s="339" t="s">
        <v>65</v>
      </c>
      <c r="E903" s="213">
        <v>0</v>
      </c>
      <c r="F903" s="213">
        <v>0</v>
      </c>
      <c r="G903" s="176"/>
      <c r="H903" s="427"/>
      <c r="I903" s="373"/>
      <c r="J903" s="176"/>
      <c r="K903" s="176"/>
      <c r="L903" s="367"/>
    </row>
    <row r="904" spans="1:12" ht="19.5" x14ac:dyDescent="0.2">
      <c r="A904" s="418"/>
      <c r="B904" s="420"/>
      <c r="C904" s="421"/>
      <c r="D904" s="338" t="s">
        <v>66</v>
      </c>
      <c r="E904" s="364">
        <v>0</v>
      </c>
      <c r="F904" s="392">
        <v>0</v>
      </c>
      <c r="G904" s="176"/>
      <c r="H904" s="427"/>
      <c r="I904" s="373"/>
      <c r="J904" s="176"/>
      <c r="K904" s="176"/>
      <c r="L904" s="367"/>
    </row>
    <row r="905" spans="1:12" ht="97.5" customHeight="1" thickBot="1" x14ac:dyDescent="0.25">
      <c r="A905" s="423"/>
      <c r="B905" s="424"/>
      <c r="C905" s="425"/>
      <c r="D905" s="345" t="s">
        <v>63</v>
      </c>
      <c r="E905" s="76">
        <v>0</v>
      </c>
      <c r="F905" s="76">
        <v>0</v>
      </c>
      <c r="G905" s="190"/>
      <c r="H905" s="429"/>
      <c r="I905" s="374"/>
      <c r="J905" s="190"/>
      <c r="K905" s="190"/>
      <c r="L905" s="375"/>
    </row>
    <row r="906" spans="1:12" ht="13.5" thickTop="1" x14ac:dyDescent="0.2"/>
  </sheetData>
  <mergeCells count="1190">
    <mergeCell ref="L610:L615"/>
    <mergeCell ref="L454:L457"/>
    <mergeCell ref="L724:L729"/>
    <mergeCell ref="L776:L791"/>
    <mergeCell ref="L202:L207"/>
    <mergeCell ref="L110:L115"/>
    <mergeCell ref="L116:L121"/>
    <mergeCell ref="L128:L133"/>
    <mergeCell ref="L134:L139"/>
    <mergeCell ref="L140:L145"/>
    <mergeCell ref="L146:L151"/>
    <mergeCell ref="L158:L163"/>
    <mergeCell ref="A152:A157"/>
    <mergeCell ref="B152:B157"/>
    <mergeCell ref="C152:C157"/>
    <mergeCell ref="H152:H157"/>
    <mergeCell ref="L166:L167"/>
    <mergeCell ref="L168:L169"/>
    <mergeCell ref="L170:L175"/>
    <mergeCell ref="L176:L181"/>
    <mergeCell ref="L182:L187"/>
    <mergeCell ref="L196:L201"/>
    <mergeCell ref="G170:G175"/>
    <mergeCell ref="A128:A133"/>
    <mergeCell ref="B128:B133"/>
    <mergeCell ref="I196:I201"/>
    <mergeCell ref="A202:A207"/>
    <mergeCell ref="A196:A201"/>
    <mergeCell ref="E193:E195"/>
    <mergeCell ref="C182:C187"/>
    <mergeCell ref="G196:G201"/>
    <mergeCell ref="B202:B207"/>
    <mergeCell ref="L7:L8"/>
    <mergeCell ref="L9:L10"/>
    <mergeCell ref="L11:L12"/>
    <mergeCell ref="H13:H14"/>
    <mergeCell ref="L22:L31"/>
    <mergeCell ref="L32:L40"/>
    <mergeCell ref="L41:L46"/>
    <mergeCell ref="L47:L52"/>
    <mergeCell ref="L53:L58"/>
    <mergeCell ref="L59:L64"/>
    <mergeCell ref="L65:L70"/>
    <mergeCell ref="L71:L76"/>
    <mergeCell ref="L77:L82"/>
    <mergeCell ref="L83:L88"/>
    <mergeCell ref="L89:L94"/>
    <mergeCell ref="L95:L103"/>
    <mergeCell ref="L104:L109"/>
    <mergeCell ref="H7:H8"/>
    <mergeCell ref="I7:I8"/>
    <mergeCell ref="J7:J8"/>
    <mergeCell ref="K7:K8"/>
    <mergeCell ref="H9:H10"/>
    <mergeCell ref="I9:I10"/>
    <mergeCell ref="J9:J10"/>
    <mergeCell ref="K9:K10"/>
    <mergeCell ref="J71:J76"/>
    <mergeCell ref="K77:K82"/>
    <mergeCell ref="K32:K40"/>
    <mergeCell ref="H11:H12"/>
    <mergeCell ref="I11:I12"/>
    <mergeCell ref="J11:J12"/>
    <mergeCell ref="K11:K12"/>
    <mergeCell ref="K888:K893"/>
    <mergeCell ref="A146:A151"/>
    <mergeCell ref="B146:B151"/>
    <mergeCell ref="C146:C151"/>
    <mergeCell ref="H146:H151"/>
    <mergeCell ref="A882:A887"/>
    <mergeCell ref="B882:B887"/>
    <mergeCell ref="C882:C887"/>
    <mergeCell ref="H296:H301"/>
    <mergeCell ref="G296:G301"/>
    <mergeCell ref="H254:H259"/>
    <mergeCell ref="A219:A224"/>
    <mergeCell ref="A234:A243"/>
    <mergeCell ref="A244:A253"/>
    <mergeCell ref="A228:A233"/>
    <mergeCell ref="A296:A301"/>
    <mergeCell ref="C296:C301"/>
    <mergeCell ref="H352:H355"/>
    <mergeCell ref="K254:K259"/>
    <mergeCell ref="K592:K597"/>
    <mergeCell ref="A628:A633"/>
    <mergeCell ref="B628:B633"/>
    <mergeCell ref="C628:C633"/>
    <mergeCell ref="G628:G633"/>
    <mergeCell ref="H526:H531"/>
    <mergeCell ref="G508:G513"/>
    <mergeCell ref="H586:H591"/>
    <mergeCell ref="G586:G591"/>
    <mergeCell ref="H580:H585"/>
    <mergeCell ref="A122:A127"/>
    <mergeCell ref="B122:B127"/>
    <mergeCell ref="C122:C127"/>
    <mergeCell ref="G122:G127"/>
    <mergeCell ref="H122:H124"/>
    <mergeCell ref="I182:I187"/>
    <mergeCell ref="B266:B271"/>
    <mergeCell ref="B219:B224"/>
    <mergeCell ref="H244:H245"/>
    <mergeCell ref="G219:G225"/>
    <mergeCell ref="H250:H253"/>
    <mergeCell ref="A182:A187"/>
    <mergeCell ref="B610:B615"/>
    <mergeCell ref="C622:C627"/>
    <mergeCell ref="B598:B603"/>
    <mergeCell ref="H266:H271"/>
    <mergeCell ref="H326:H331"/>
    <mergeCell ref="H126:H127"/>
    <mergeCell ref="H598:H603"/>
    <mergeCell ref="C202:C207"/>
    <mergeCell ref="I126:I127"/>
    <mergeCell ref="H134:H139"/>
    <mergeCell ref="K574:K579"/>
    <mergeCell ref="J586:J591"/>
    <mergeCell ref="J564:J567"/>
    <mergeCell ref="K559:K561"/>
    <mergeCell ref="J508:J513"/>
    <mergeCell ref="J469:J471"/>
    <mergeCell ref="J520:J525"/>
    <mergeCell ref="K538:K542"/>
    <mergeCell ref="I508:I513"/>
    <mergeCell ref="B562:B567"/>
    <mergeCell ref="I526:I531"/>
    <mergeCell ref="I568:I573"/>
    <mergeCell ref="J568:J573"/>
    <mergeCell ref="G562:G567"/>
    <mergeCell ref="A888:A893"/>
    <mergeCell ref="B888:B893"/>
    <mergeCell ref="C888:C893"/>
    <mergeCell ref="H888:H893"/>
    <mergeCell ref="I888:I893"/>
    <mergeCell ref="J888:J893"/>
    <mergeCell ref="A762:A767"/>
    <mergeCell ref="H792:H797"/>
    <mergeCell ref="J628:J633"/>
    <mergeCell ref="H613:H614"/>
    <mergeCell ref="J598:J603"/>
    <mergeCell ref="G592:G597"/>
    <mergeCell ref="H592:H597"/>
    <mergeCell ref="I592:I597"/>
    <mergeCell ref="J592:J597"/>
    <mergeCell ref="B442:B447"/>
    <mergeCell ref="C442:C447"/>
    <mergeCell ref="I475:I477"/>
    <mergeCell ref="C484:C489"/>
    <mergeCell ref="C490:C495"/>
    <mergeCell ref="H532:H537"/>
    <mergeCell ref="G490:G495"/>
    <mergeCell ref="J526:J531"/>
    <mergeCell ref="I514:I519"/>
    <mergeCell ref="H564:H567"/>
    <mergeCell ref="H466:H468"/>
    <mergeCell ref="G568:G573"/>
    <mergeCell ref="H493:H495"/>
    <mergeCell ref="H490:H492"/>
    <mergeCell ref="B466:B471"/>
    <mergeCell ref="J89:J94"/>
    <mergeCell ref="H284:H289"/>
    <mergeCell ref="K182:K187"/>
    <mergeCell ref="K168:K169"/>
    <mergeCell ref="I120:I121"/>
    <mergeCell ref="H116:H121"/>
    <mergeCell ref="H202:H207"/>
    <mergeCell ref="K170:K175"/>
    <mergeCell ref="K228:K233"/>
    <mergeCell ref="J196:J201"/>
    <mergeCell ref="K250:K253"/>
    <mergeCell ref="K83:K88"/>
    <mergeCell ref="I266:I271"/>
    <mergeCell ref="I89:I94"/>
    <mergeCell ref="J170:J175"/>
    <mergeCell ref="K196:K201"/>
    <mergeCell ref="I158:I163"/>
    <mergeCell ref="I234:I243"/>
    <mergeCell ref="I250:I253"/>
    <mergeCell ref="I108:I109"/>
    <mergeCell ref="H128:H130"/>
    <mergeCell ref="K266:K271"/>
    <mergeCell ref="K466:K468"/>
    <mergeCell ref="J176:J181"/>
    <mergeCell ref="J202:J207"/>
    <mergeCell ref="J234:J243"/>
    <mergeCell ref="J260:J265"/>
    <mergeCell ref="I284:I289"/>
    <mergeCell ref="I296:I301"/>
    <mergeCell ref="I202:I207"/>
    <mergeCell ref="J182:J187"/>
    <mergeCell ref="H520:H525"/>
    <mergeCell ref="K478:K483"/>
    <mergeCell ref="K332:K337"/>
    <mergeCell ref="K326:K331"/>
    <mergeCell ref="H496:H501"/>
    <mergeCell ref="K526:K531"/>
    <mergeCell ref="K514:K519"/>
    <mergeCell ref="H196:H201"/>
    <mergeCell ref="K158:K163"/>
    <mergeCell ref="H132:H133"/>
    <mergeCell ref="I132:I133"/>
    <mergeCell ref="H248:H249"/>
    <mergeCell ref="H246:H247"/>
    <mergeCell ref="J250:J253"/>
    <mergeCell ref="K202:K207"/>
    <mergeCell ref="K234:K243"/>
    <mergeCell ref="G314:G319"/>
    <mergeCell ref="B416:B421"/>
    <mergeCell ref="C416:C421"/>
    <mergeCell ref="G428:G433"/>
    <mergeCell ref="G302:G307"/>
    <mergeCell ref="C234:C243"/>
    <mergeCell ref="B260:B265"/>
    <mergeCell ref="C219:C224"/>
    <mergeCell ref="C244:C253"/>
    <mergeCell ref="H234:H243"/>
    <mergeCell ref="B244:B253"/>
    <mergeCell ref="B254:B259"/>
    <mergeCell ref="K176:K181"/>
    <mergeCell ref="J166:J167"/>
    <mergeCell ref="I254:I259"/>
    <mergeCell ref="I326:I331"/>
    <mergeCell ref="I374:I379"/>
    <mergeCell ref="J168:J169"/>
    <mergeCell ref="I170:I175"/>
    <mergeCell ref="K392:K397"/>
    <mergeCell ref="K413:K415"/>
    <mergeCell ref="K410:K412"/>
    <mergeCell ref="K422:K427"/>
    <mergeCell ref="K344:K349"/>
    <mergeCell ref="J380:J385"/>
    <mergeCell ref="K380:K385"/>
    <mergeCell ref="K338:K343"/>
    <mergeCell ref="K352:K355"/>
    <mergeCell ref="J410:J412"/>
    <mergeCell ref="I338:I343"/>
    <mergeCell ref="I422:I427"/>
    <mergeCell ref="H374:H379"/>
    <mergeCell ref="C822:C827"/>
    <mergeCell ref="C810:C815"/>
    <mergeCell ref="C834:C839"/>
    <mergeCell ref="G834:G839"/>
    <mergeCell ref="B834:B839"/>
    <mergeCell ref="B436:B441"/>
    <mergeCell ref="C466:C471"/>
    <mergeCell ref="G484:G489"/>
    <mergeCell ref="G496:G501"/>
    <mergeCell ref="G478:G483"/>
    <mergeCell ref="C478:C483"/>
    <mergeCell ref="G514:G519"/>
    <mergeCell ref="C520:C525"/>
    <mergeCell ref="B574:B579"/>
    <mergeCell ref="B652:B657"/>
    <mergeCell ref="C676:C681"/>
    <mergeCell ref="G670:G675"/>
    <mergeCell ref="B616:B621"/>
    <mergeCell ref="C610:C615"/>
    <mergeCell ref="A804:A809"/>
    <mergeCell ref="B804:B809"/>
    <mergeCell ref="G748:G754"/>
    <mergeCell ref="C748:C754"/>
    <mergeCell ref="B776:B782"/>
    <mergeCell ref="C776:C782"/>
    <mergeCell ref="G762:G767"/>
    <mergeCell ref="B762:B767"/>
    <mergeCell ref="C762:C767"/>
    <mergeCell ref="H762:H767"/>
    <mergeCell ref="B756:B761"/>
    <mergeCell ref="C756:C761"/>
    <mergeCell ref="B748:B754"/>
    <mergeCell ref="A768:A774"/>
    <mergeCell ref="H768:H774"/>
    <mergeCell ref="G756:G761"/>
    <mergeCell ref="H788:H789"/>
    <mergeCell ref="H784:H786"/>
    <mergeCell ref="A748:A754"/>
    <mergeCell ref="A784:A790"/>
    <mergeCell ref="B784:B790"/>
    <mergeCell ref="A756:A761"/>
    <mergeCell ref="A776:A782"/>
    <mergeCell ref="H95:H103"/>
    <mergeCell ref="C164:C169"/>
    <mergeCell ref="G320:G325"/>
    <mergeCell ref="G308:G313"/>
    <mergeCell ref="C188:C195"/>
    <mergeCell ref="H308:H313"/>
    <mergeCell ref="C128:C133"/>
    <mergeCell ref="G128:G133"/>
    <mergeCell ref="B290:B295"/>
    <mergeCell ref="H472:H474"/>
    <mergeCell ref="G460:G465"/>
    <mergeCell ref="G454:G459"/>
    <mergeCell ref="G350:G355"/>
    <mergeCell ref="H422:H427"/>
    <mergeCell ref="C436:C441"/>
    <mergeCell ref="G362:G367"/>
    <mergeCell ref="H140:H145"/>
    <mergeCell ref="H110:H115"/>
    <mergeCell ref="H344:H349"/>
    <mergeCell ref="H166:H167"/>
    <mergeCell ref="H176:H181"/>
    <mergeCell ref="H182:H187"/>
    <mergeCell ref="B428:B433"/>
    <mergeCell ref="C284:C289"/>
    <mergeCell ref="G326:G331"/>
    <mergeCell ref="B350:B355"/>
    <mergeCell ref="C350:C355"/>
    <mergeCell ref="B338:B343"/>
    <mergeCell ref="G338:G343"/>
    <mergeCell ref="B344:B349"/>
    <mergeCell ref="G332:G337"/>
    <mergeCell ref="C314:C319"/>
    <mergeCell ref="A3:A5"/>
    <mergeCell ref="B7:B16"/>
    <mergeCell ref="A7:A16"/>
    <mergeCell ref="C7:C16"/>
    <mergeCell ref="G244:G246"/>
    <mergeCell ref="A266:A271"/>
    <mergeCell ref="C228:C233"/>
    <mergeCell ref="A22:A31"/>
    <mergeCell ref="G22:G31"/>
    <mergeCell ref="B22:B31"/>
    <mergeCell ref="C22:C31"/>
    <mergeCell ref="G89:G94"/>
    <mergeCell ref="A83:A88"/>
    <mergeCell ref="B196:B201"/>
    <mergeCell ref="A95:A103"/>
    <mergeCell ref="B95:B103"/>
    <mergeCell ref="B170:B175"/>
    <mergeCell ref="A89:A94"/>
    <mergeCell ref="C77:C82"/>
    <mergeCell ref="G77:G82"/>
    <mergeCell ref="B158:B163"/>
    <mergeCell ref="G182:G187"/>
    <mergeCell ref="B176:B181"/>
    <mergeCell ref="C89:C94"/>
    <mergeCell ref="A104:A109"/>
    <mergeCell ref="A140:A145"/>
    <mergeCell ref="B140:B145"/>
    <mergeCell ref="C140:C145"/>
    <mergeCell ref="A116:A121"/>
    <mergeCell ref="C170:C175"/>
    <mergeCell ref="C158:C163"/>
    <mergeCell ref="A134:A139"/>
    <mergeCell ref="A32:A40"/>
    <mergeCell ref="B134:B139"/>
    <mergeCell ref="A314:A319"/>
    <mergeCell ref="B314:B319"/>
    <mergeCell ref="A338:A343"/>
    <mergeCell ref="B208:B213"/>
    <mergeCell ref="C208:C213"/>
    <mergeCell ref="F193:F195"/>
    <mergeCell ref="C196:C201"/>
    <mergeCell ref="G202:G207"/>
    <mergeCell ref="G188:G195"/>
    <mergeCell ref="G228:G233"/>
    <mergeCell ref="A308:A313"/>
    <mergeCell ref="A260:A265"/>
    <mergeCell ref="A65:A70"/>
    <mergeCell ref="A176:A181"/>
    <mergeCell ref="A302:A307"/>
    <mergeCell ref="A326:A331"/>
    <mergeCell ref="C326:C331"/>
    <mergeCell ref="B326:B331"/>
    <mergeCell ref="B332:B337"/>
    <mergeCell ref="A332:A337"/>
    <mergeCell ref="B278:B283"/>
    <mergeCell ref="A278:A283"/>
    <mergeCell ref="C338:C343"/>
    <mergeCell ref="B296:B301"/>
    <mergeCell ref="C302:C307"/>
    <mergeCell ref="B188:B195"/>
    <mergeCell ref="G278:G283"/>
    <mergeCell ref="G158:G163"/>
    <mergeCell ref="C278:C283"/>
    <mergeCell ref="A284:A289"/>
    <mergeCell ref="C332:C337"/>
    <mergeCell ref="A344:A349"/>
    <mergeCell ref="A350:A355"/>
    <mergeCell ref="A404:A409"/>
    <mergeCell ref="B374:B379"/>
    <mergeCell ref="A368:A373"/>
    <mergeCell ref="C374:C379"/>
    <mergeCell ref="C404:C409"/>
    <mergeCell ref="A362:A367"/>
    <mergeCell ref="C398:C403"/>
    <mergeCell ref="C344:C349"/>
    <mergeCell ref="A392:A397"/>
    <mergeCell ref="C362:C367"/>
    <mergeCell ref="B380:B385"/>
    <mergeCell ref="A380:A385"/>
    <mergeCell ref="B404:B409"/>
    <mergeCell ref="H41:H46"/>
    <mergeCell ref="A53:A58"/>
    <mergeCell ref="B53:B58"/>
    <mergeCell ref="C53:C58"/>
    <mergeCell ref="B41:B46"/>
    <mergeCell ref="C41:C46"/>
    <mergeCell ref="H170:H175"/>
    <mergeCell ref="G290:G295"/>
    <mergeCell ref="B234:B243"/>
    <mergeCell ref="A320:A325"/>
    <mergeCell ref="B320:B325"/>
    <mergeCell ref="C308:C313"/>
    <mergeCell ref="B308:B313"/>
    <mergeCell ref="C320:C325"/>
    <mergeCell ref="B284:B289"/>
    <mergeCell ref="G95:G103"/>
    <mergeCell ref="H508:H513"/>
    <mergeCell ref="B568:B573"/>
    <mergeCell ref="C568:C573"/>
    <mergeCell ref="A514:A519"/>
    <mergeCell ref="C496:C501"/>
    <mergeCell ref="B556:B561"/>
    <mergeCell ref="B538:B542"/>
    <mergeCell ref="G550:G555"/>
    <mergeCell ref="G544:G549"/>
    <mergeCell ref="G538:G543"/>
    <mergeCell ref="C556:C561"/>
    <mergeCell ref="C562:C567"/>
    <mergeCell ref="C514:C519"/>
    <mergeCell ref="B496:B501"/>
    <mergeCell ref="B550:B555"/>
    <mergeCell ref="H559:H561"/>
    <mergeCell ref="A356:A361"/>
    <mergeCell ref="B422:B427"/>
    <mergeCell ref="A416:A421"/>
    <mergeCell ref="A422:A427"/>
    <mergeCell ref="A374:A379"/>
    <mergeCell ref="B410:B415"/>
    <mergeCell ref="B368:B373"/>
    <mergeCell ref="A410:A415"/>
    <mergeCell ref="B398:B403"/>
    <mergeCell ref="A398:A403"/>
    <mergeCell ref="B386:B391"/>
    <mergeCell ref="B392:B397"/>
    <mergeCell ref="B356:B361"/>
    <mergeCell ref="C368:C373"/>
    <mergeCell ref="C392:C397"/>
    <mergeCell ref="C380:C385"/>
    <mergeCell ref="A436:A441"/>
    <mergeCell ref="A472:A477"/>
    <mergeCell ref="C428:C433"/>
    <mergeCell ref="A428:A433"/>
    <mergeCell ref="C472:C477"/>
    <mergeCell ref="G466:G471"/>
    <mergeCell ref="A532:A537"/>
    <mergeCell ref="C532:C537"/>
    <mergeCell ref="C538:C542"/>
    <mergeCell ref="A568:A573"/>
    <mergeCell ref="A562:A567"/>
    <mergeCell ref="C550:C555"/>
    <mergeCell ref="C544:C549"/>
    <mergeCell ref="A550:A555"/>
    <mergeCell ref="A544:A549"/>
    <mergeCell ref="C526:C531"/>
    <mergeCell ref="B544:B549"/>
    <mergeCell ref="C508:C513"/>
    <mergeCell ref="A496:A501"/>
    <mergeCell ref="G532:G537"/>
    <mergeCell ref="G526:G531"/>
    <mergeCell ref="B526:B531"/>
    <mergeCell ref="B514:B519"/>
    <mergeCell ref="H413:H415"/>
    <mergeCell ref="G410:G415"/>
    <mergeCell ref="G416:G421"/>
    <mergeCell ref="G422:G427"/>
    <mergeCell ref="G386:G391"/>
    <mergeCell ref="G392:G397"/>
    <mergeCell ref="H362:H367"/>
    <mergeCell ref="H380:H385"/>
    <mergeCell ref="C422:C427"/>
    <mergeCell ref="C410:C415"/>
    <mergeCell ref="H478:H483"/>
    <mergeCell ref="H392:H397"/>
    <mergeCell ref="H469:H471"/>
    <mergeCell ref="H386:H391"/>
    <mergeCell ref="H410:H412"/>
    <mergeCell ref="G404:G409"/>
    <mergeCell ref="G398:G403"/>
    <mergeCell ref="G436:G441"/>
    <mergeCell ref="G472:G477"/>
    <mergeCell ref="H475:H477"/>
    <mergeCell ref="B1:L1"/>
    <mergeCell ref="E3:E5"/>
    <mergeCell ref="B3:B5"/>
    <mergeCell ref="D3:D5"/>
    <mergeCell ref="C3:C5"/>
    <mergeCell ref="F3:F5"/>
    <mergeCell ref="G3:G5"/>
    <mergeCell ref="H3:H5"/>
    <mergeCell ref="J3:J5"/>
    <mergeCell ref="K3:K5"/>
    <mergeCell ref="I3:I5"/>
    <mergeCell ref="J284:J289"/>
    <mergeCell ref="J314:J319"/>
    <mergeCell ref="J302:J307"/>
    <mergeCell ref="J254:J259"/>
    <mergeCell ref="J266:J271"/>
    <mergeCell ref="H442:H447"/>
    <mergeCell ref="I344:I349"/>
    <mergeCell ref="I356:I361"/>
    <mergeCell ref="I392:I397"/>
    <mergeCell ref="H302:H307"/>
    <mergeCell ref="H320:H325"/>
    <mergeCell ref="H314:H319"/>
    <mergeCell ref="B362:B367"/>
    <mergeCell ref="C356:C361"/>
    <mergeCell ref="G356:G361"/>
    <mergeCell ref="B302:B307"/>
    <mergeCell ref="H356:H361"/>
    <mergeCell ref="H338:H343"/>
    <mergeCell ref="H332:H337"/>
    <mergeCell ref="J374:J379"/>
    <mergeCell ref="G344:G349"/>
    <mergeCell ref="C574:C579"/>
    <mergeCell ref="A598:A603"/>
    <mergeCell ref="A586:A591"/>
    <mergeCell ref="B586:B591"/>
    <mergeCell ref="A592:A597"/>
    <mergeCell ref="B592:B597"/>
    <mergeCell ref="C592:C597"/>
    <mergeCell ref="G580:G585"/>
    <mergeCell ref="C580:C585"/>
    <mergeCell ref="C586:C591"/>
    <mergeCell ref="G448:G453"/>
    <mergeCell ref="G442:G447"/>
    <mergeCell ref="B472:B477"/>
    <mergeCell ref="A580:A585"/>
    <mergeCell ref="B580:B585"/>
    <mergeCell ref="B454:B459"/>
    <mergeCell ref="A466:A471"/>
    <mergeCell ref="B448:B453"/>
    <mergeCell ref="A478:A483"/>
    <mergeCell ref="C448:C453"/>
    <mergeCell ref="A460:A465"/>
    <mergeCell ref="B460:B465"/>
    <mergeCell ref="C460:C465"/>
    <mergeCell ref="B478:B483"/>
    <mergeCell ref="C454:C459"/>
    <mergeCell ref="A454:A459"/>
    <mergeCell ref="A520:A525"/>
    <mergeCell ref="B520:B525"/>
    <mergeCell ref="A526:A531"/>
    <mergeCell ref="A556:A561"/>
    <mergeCell ref="A448:A453"/>
    <mergeCell ref="A442:A447"/>
    <mergeCell ref="H670:H672"/>
    <mergeCell ref="I478:I483"/>
    <mergeCell ref="G676:G681"/>
    <mergeCell ref="G658:G663"/>
    <mergeCell ref="G664:G669"/>
    <mergeCell ref="A622:A627"/>
    <mergeCell ref="C616:C621"/>
    <mergeCell ref="I586:I591"/>
    <mergeCell ref="I598:I603"/>
    <mergeCell ref="I574:I579"/>
    <mergeCell ref="G574:G579"/>
    <mergeCell ref="G604:G609"/>
    <mergeCell ref="H514:H519"/>
    <mergeCell ref="A490:A495"/>
    <mergeCell ref="B490:B495"/>
    <mergeCell ref="A484:A489"/>
    <mergeCell ref="B484:B489"/>
    <mergeCell ref="H574:H579"/>
    <mergeCell ref="H568:H573"/>
    <mergeCell ref="G556:G561"/>
    <mergeCell ref="H556:H558"/>
    <mergeCell ref="H538:H542"/>
    <mergeCell ref="A670:A675"/>
    <mergeCell ref="B604:B609"/>
    <mergeCell ref="C664:C669"/>
    <mergeCell ref="C652:C657"/>
    <mergeCell ref="C658:C663"/>
    <mergeCell ref="A658:A663"/>
    <mergeCell ref="B622:B627"/>
    <mergeCell ref="C670:C675"/>
    <mergeCell ref="B676:B681"/>
    <mergeCell ref="A574:A579"/>
    <mergeCell ref="B658:B663"/>
    <mergeCell ref="A664:A669"/>
    <mergeCell ref="A652:A657"/>
    <mergeCell ref="B664:B669"/>
    <mergeCell ref="G652:G657"/>
    <mergeCell ref="A676:A681"/>
    <mergeCell ref="A742:A747"/>
    <mergeCell ref="B742:B747"/>
    <mergeCell ref="A736:A741"/>
    <mergeCell ref="A730:A735"/>
    <mergeCell ref="B712:B717"/>
    <mergeCell ref="B718:B723"/>
    <mergeCell ref="G730:G735"/>
    <mergeCell ref="B706:B711"/>
    <mergeCell ref="G682:G687"/>
    <mergeCell ref="A682:A687"/>
    <mergeCell ref="A706:A711"/>
    <mergeCell ref="G706:G711"/>
    <mergeCell ref="C682:C687"/>
    <mergeCell ref="A718:A723"/>
    <mergeCell ref="G712:G717"/>
    <mergeCell ref="G718:G723"/>
    <mergeCell ref="C724:C729"/>
    <mergeCell ref="C712:C717"/>
    <mergeCell ref="A724:A729"/>
    <mergeCell ref="B724:B729"/>
    <mergeCell ref="A700:A705"/>
    <mergeCell ref="A712:A717"/>
    <mergeCell ref="B730:B735"/>
    <mergeCell ref="C742:C747"/>
    <mergeCell ref="B736:B741"/>
    <mergeCell ref="C694:C699"/>
    <mergeCell ref="A688:A693"/>
    <mergeCell ref="A694:A699"/>
    <mergeCell ref="B694:B699"/>
    <mergeCell ref="G688:G693"/>
    <mergeCell ref="G694:G699"/>
    <mergeCell ref="C32:C40"/>
    <mergeCell ref="G53:G58"/>
    <mergeCell ref="B32:B40"/>
    <mergeCell ref="I176:I181"/>
    <mergeCell ref="A208:A213"/>
    <mergeCell ref="G164:G169"/>
    <mergeCell ref="A164:A169"/>
    <mergeCell ref="A188:A195"/>
    <mergeCell ref="H77:H82"/>
    <mergeCell ref="B83:B88"/>
    <mergeCell ref="G176:G181"/>
    <mergeCell ref="B182:B187"/>
    <mergeCell ref="G208:G213"/>
    <mergeCell ref="C83:C88"/>
    <mergeCell ref="G83:G88"/>
    <mergeCell ref="H83:H88"/>
    <mergeCell ref="I83:I88"/>
    <mergeCell ref="A110:A115"/>
    <mergeCell ref="B77:B82"/>
    <mergeCell ref="C176:C181"/>
    <mergeCell ref="A77:A82"/>
    <mergeCell ref="B89:B94"/>
    <mergeCell ref="I469:I471"/>
    <mergeCell ref="I532:I537"/>
    <mergeCell ref="H685:H687"/>
    <mergeCell ref="H694:H699"/>
    <mergeCell ref="H406:H407"/>
    <mergeCell ref="H53:H58"/>
    <mergeCell ref="I53:I58"/>
    <mergeCell ref="B164:B169"/>
    <mergeCell ref="I77:I82"/>
    <mergeCell ref="B65:B70"/>
    <mergeCell ref="I65:I70"/>
    <mergeCell ref="C65:C70"/>
    <mergeCell ref="G65:G70"/>
    <mergeCell ref="H71:H76"/>
    <mergeCell ref="J95:J103"/>
    <mergeCell ref="K95:K103"/>
    <mergeCell ref="H104:H106"/>
    <mergeCell ref="B71:B76"/>
    <mergeCell ref="C71:C76"/>
    <mergeCell ref="G71:G76"/>
    <mergeCell ref="B110:B115"/>
    <mergeCell ref="C110:C115"/>
    <mergeCell ref="G110:G115"/>
    <mergeCell ref="I114:I115"/>
    <mergeCell ref="I71:I76"/>
    <mergeCell ref="K166:K167"/>
    <mergeCell ref="H89:H94"/>
    <mergeCell ref="H168:H169"/>
    <mergeCell ref="B116:B121"/>
    <mergeCell ref="C116:C121"/>
    <mergeCell ref="G116:G121"/>
    <mergeCell ref="C134:C139"/>
    <mergeCell ref="C95:C103"/>
    <mergeCell ref="G104:G109"/>
    <mergeCell ref="I168:I169"/>
    <mergeCell ref="I166:I167"/>
    <mergeCell ref="J158:J163"/>
    <mergeCell ref="J32:J40"/>
    <mergeCell ref="A41:A46"/>
    <mergeCell ref="A170:A175"/>
    <mergeCell ref="A47:A52"/>
    <mergeCell ref="B47:B52"/>
    <mergeCell ref="C47:C52"/>
    <mergeCell ref="H47:H52"/>
    <mergeCell ref="I47:I52"/>
    <mergeCell ref="J47:J52"/>
    <mergeCell ref="K47:K52"/>
    <mergeCell ref="A59:A64"/>
    <mergeCell ref="B59:B64"/>
    <mergeCell ref="C59:C64"/>
    <mergeCell ref="A158:A163"/>
    <mergeCell ref="H158:H163"/>
    <mergeCell ref="H32:H40"/>
    <mergeCell ref="G41:G46"/>
    <mergeCell ref="G47:G52"/>
    <mergeCell ref="J65:J70"/>
    <mergeCell ref="K65:K70"/>
    <mergeCell ref="H65:H70"/>
    <mergeCell ref="B104:B109"/>
    <mergeCell ref="K71:K76"/>
    <mergeCell ref="A71:A76"/>
    <mergeCell ref="K53:K58"/>
    <mergeCell ref="C104:C109"/>
    <mergeCell ref="G59:G64"/>
    <mergeCell ref="H59:H64"/>
    <mergeCell ref="I59:I64"/>
    <mergeCell ref="J59:J64"/>
    <mergeCell ref="I32:I40"/>
    <mergeCell ref="J77:J82"/>
    <mergeCell ref="J514:J519"/>
    <mergeCell ref="K532:K537"/>
    <mergeCell ref="K374:K379"/>
    <mergeCell ref="K362:K367"/>
    <mergeCell ref="J544:J549"/>
    <mergeCell ref="J538:J542"/>
    <mergeCell ref="I413:I415"/>
    <mergeCell ref="K493:K495"/>
    <mergeCell ref="I442:I447"/>
    <mergeCell ref="I472:I474"/>
    <mergeCell ref="K308:K313"/>
    <mergeCell ref="K469:K471"/>
    <mergeCell ref="K59:K64"/>
    <mergeCell ref="I41:I46"/>
    <mergeCell ref="J41:J46"/>
    <mergeCell ref="K41:K46"/>
    <mergeCell ref="K260:K265"/>
    <mergeCell ref="I362:I367"/>
    <mergeCell ref="I466:I468"/>
    <mergeCell ref="J320:J325"/>
    <mergeCell ref="I320:I325"/>
    <mergeCell ref="I308:I313"/>
    <mergeCell ref="J53:J58"/>
    <mergeCell ref="J296:J301"/>
    <mergeCell ref="J308:J313"/>
    <mergeCell ref="I302:I307"/>
    <mergeCell ref="J472:J474"/>
    <mergeCell ref="I544:I549"/>
    <mergeCell ref="K472:K474"/>
    <mergeCell ref="J83:J88"/>
    <mergeCell ref="I95:I103"/>
    <mergeCell ref="K89:K94"/>
    <mergeCell ref="J338:J343"/>
    <mergeCell ref="J422:J427"/>
    <mergeCell ref="J356:J361"/>
    <mergeCell ref="J413:J415"/>
    <mergeCell ref="J496:J501"/>
    <mergeCell ref="J493:J495"/>
    <mergeCell ref="J344:J349"/>
    <mergeCell ref="I496:I501"/>
    <mergeCell ref="I493:I495"/>
    <mergeCell ref="J478:J483"/>
    <mergeCell ref="J490:J492"/>
    <mergeCell ref="J442:J447"/>
    <mergeCell ref="I369:I370"/>
    <mergeCell ref="J466:J468"/>
    <mergeCell ref="K721:K723"/>
    <mergeCell ref="I613:I614"/>
    <mergeCell ref="I610:I611"/>
    <mergeCell ref="K685:K687"/>
    <mergeCell ref="K673:K674"/>
    <mergeCell ref="K658:K663"/>
    <mergeCell ref="J694:J699"/>
    <mergeCell ref="I682:I684"/>
    <mergeCell ref="K682:K684"/>
    <mergeCell ref="I670:I672"/>
    <mergeCell ref="J685:J687"/>
    <mergeCell ref="J610:J611"/>
    <mergeCell ref="K622:K627"/>
    <mergeCell ref="J682:J684"/>
    <mergeCell ref="K613:K614"/>
    <mergeCell ref="K670:K672"/>
    <mergeCell ref="I622:I627"/>
    <mergeCell ref="K712:K717"/>
    <mergeCell ref="H748:H754"/>
    <mergeCell ref="C736:C741"/>
    <mergeCell ref="C730:C735"/>
    <mergeCell ref="I724:I728"/>
    <mergeCell ref="J724:J728"/>
    <mergeCell ref="I738:I740"/>
    <mergeCell ref="J738:J740"/>
    <mergeCell ref="K564:K567"/>
    <mergeCell ref="J556:J558"/>
    <mergeCell ref="I559:I561"/>
    <mergeCell ref="K496:K501"/>
    <mergeCell ref="K544:K549"/>
    <mergeCell ref="K475:K477"/>
    <mergeCell ref="I490:I492"/>
    <mergeCell ref="J475:J477"/>
    <mergeCell ref="J352:J355"/>
    <mergeCell ref="J362:J367"/>
    <mergeCell ref="J392:J397"/>
    <mergeCell ref="I352:I355"/>
    <mergeCell ref="I380:I385"/>
    <mergeCell ref="I410:I412"/>
    <mergeCell ref="J673:J674"/>
    <mergeCell ref="I700:I705"/>
    <mergeCell ref="I694:I699"/>
    <mergeCell ref="J622:J627"/>
    <mergeCell ref="K694:K699"/>
    <mergeCell ref="I673:I674"/>
    <mergeCell ref="I721:I723"/>
    <mergeCell ref="K610:K611"/>
    <mergeCell ref="K556:K558"/>
    <mergeCell ref="I556:I558"/>
    <mergeCell ref="J532:J537"/>
    <mergeCell ref="I712:I717"/>
    <mergeCell ref="H700:H705"/>
    <mergeCell ref="G700:G705"/>
    <mergeCell ref="G724:G729"/>
    <mergeCell ref="G742:G747"/>
    <mergeCell ref="G736:G741"/>
    <mergeCell ref="I685:I687"/>
    <mergeCell ref="H721:H723"/>
    <mergeCell ref="C718:C723"/>
    <mergeCell ref="H718:H720"/>
    <mergeCell ref="H736:H737"/>
    <mergeCell ref="H738:H740"/>
    <mergeCell ref="H724:H728"/>
    <mergeCell ref="B688:B693"/>
    <mergeCell ref="C688:C693"/>
    <mergeCell ref="B682:B687"/>
    <mergeCell ref="H742:H747"/>
    <mergeCell ref="J864:J869"/>
    <mergeCell ref="B768:B774"/>
    <mergeCell ref="C768:C774"/>
    <mergeCell ref="C846:C851"/>
    <mergeCell ref="J779:J782"/>
    <mergeCell ref="I779:I782"/>
    <mergeCell ref="H779:H782"/>
    <mergeCell ref="G776:G782"/>
    <mergeCell ref="G768:G774"/>
    <mergeCell ref="B810:B815"/>
    <mergeCell ref="H816:H821"/>
    <mergeCell ref="J822:J825"/>
    <mergeCell ref="I776:I778"/>
    <mergeCell ref="I804:I809"/>
    <mergeCell ref="J804:J809"/>
    <mergeCell ref="C784:C790"/>
    <mergeCell ref="G840:G845"/>
    <mergeCell ref="J788:J789"/>
    <mergeCell ref="H804:H809"/>
    <mergeCell ref="H790:H791"/>
    <mergeCell ref="H810:H815"/>
    <mergeCell ref="H840:H842"/>
    <mergeCell ref="H822:H825"/>
    <mergeCell ref="H826:H828"/>
    <mergeCell ref="J826:J828"/>
    <mergeCell ref="I826:I828"/>
    <mergeCell ref="B816:B821"/>
    <mergeCell ref="B792:B797"/>
    <mergeCell ref="B798:B803"/>
    <mergeCell ref="B822:B827"/>
    <mergeCell ref="B840:B845"/>
    <mergeCell ref="G822:G827"/>
    <mergeCell ref="A502:A507"/>
    <mergeCell ref="B502:B507"/>
    <mergeCell ref="C502:C507"/>
    <mergeCell ref="G502:G507"/>
    <mergeCell ref="H502:H507"/>
    <mergeCell ref="I502:I507"/>
    <mergeCell ref="J502:J507"/>
    <mergeCell ref="K502:K507"/>
    <mergeCell ref="A508:A513"/>
    <mergeCell ref="B508:B513"/>
    <mergeCell ref="K520:K525"/>
    <mergeCell ref="B532:B537"/>
    <mergeCell ref="K858:K860"/>
    <mergeCell ref="H861:H863"/>
    <mergeCell ref="I861:I863"/>
    <mergeCell ref="J861:J863"/>
    <mergeCell ref="K861:K863"/>
    <mergeCell ref="K822:K825"/>
    <mergeCell ref="H544:H549"/>
    <mergeCell ref="A538:A542"/>
    <mergeCell ref="B852:B857"/>
    <mergeCell ref="J858:J860"/>
    <mergeCell ref="G816:G821"/>
    <mergeCell ref="C816:C821"/>
    <mergeCell ref="C840:C845"/>
    <mergeCell ref="C804:C809"/>
    <mergeCell ref="H712:H717"/>
    <mergeCell ref="B700:B705"/>
    <mergeCell ref="C706:C711"/>
    <mergeCell ref="C700:C705"/>
    <mergeCell ref="J748:J754"/>
    <mergeCell ref="I742:I747"/>
    <mergeCell ref="A852:A857"/>
    <mergeCell ref="C852:C857"/>
    <mergeCell ref="H852:H854"/>
    <mergeCell ref="I852:I854"/>
    <mergeCell ref="B864:B869"/>
    <mergeCell ref="G864:G869"/>
    <mergeCell ref="G870:G875"/>
    <mergeCell ref="C858:C863"/>
    <mergeCell ref="I855:I857"/>
    <mergeCell ref="B858:B863"/>
    <mergeCell ref="A858:A863"/>
    <mergeCell ref="H855:H857"/>
    <mergeCell ref="A864:A869"/>
    <mergeCell ref="I748:I754"/>
    <mergeCell ref="A846:A851"/>
    <mergeCell ref="B846:B851"/>
    <mergeCell ref="H846:H851"/>
    <mergeCell ref="G784:G790"/>
    <mergeCell ref="C792:C797"/>
    <mergeCell ref="G792:G797"/>
    <mergeCell ref="H858:H860"/>
    <mergeCell ref="I858:I860"/>
    <mergeCell ref="H776:H778"/>
    <mergeCell ref="A840:A845"/>
    <mergeCell ref="A792:A797"/>
    <mergeCell ref="A834:A839"/>
    <mergeCell ref="A816:A821"/>
    <mergeCell ref="A810:A815"/>
    <mergeCell ref="A798:A803"/>
    <mergeCell ref="A822:A827"/>
    <mergeCell ref="C798:C803"/>
    <mergeCell ref="G798:G803"/>
    <mergeCell ref="M3:M5"/>
    <mergeCell ref="K864:K869"/>
    <mergeCell ref="J852:J854"/>
    <mergeCell ref="J855:J857"/>
    <mergeCell ref="K855:K857"/>
    <mergeCell ref="J846:J851"/>
    <mergeCell ref="I762:I767"/>
    <mergeCell ref="I784:I786"/>
    <mergeCell ref="J742:J747"/>
    <mergeCell ref="J718:J720"/>
    <mergeCell ref="J700:J705"/>
    <mergeCell ref="K768:K774"/>
    <mergeCell ref="J768:J774"/>
    <mergeCell ref="I768:I774"/>
    <mergeCell ref="K724:K728"/>
    <mergeCell ref="K738:K740"/>
    <mergeCell ref="N3:N5"/>
    <mergeCell ref="K852:K854"/>
    <mergeCell ref="K846:K851"/>
    <mergeCell ref="K834:K839"/>
    <mergeCell ref="K826:K828"/>
    <mergeCell ref="I822:I825"/>
    <mergeCell ref="J810:J815"/>
    <mergeCell ref="I810:I815"/>
    <mergeCell ref="I816:I821"/>
    <mergeCell ref="J816:J821"/>
    <mergeCell ref="K816:K821"/>
    <mergeCell ref="I846:I851"/>
    <mergeCell ref="K804:K809"/>
    <mergeCell ref="J792:J797"/>
    <mergeCell ref="I792:I797"/>
    <mergeCell ref="K810:K815"/>
    <mergeCell ref="L3:L5"/>
    <mergeCell ref="H108:H109"/>
    <mergeCell ref="I658:I663"/>
    <mergeCell ref="J658:J663"/>
    <mergeCell ref="J670:J672"/>
    <mergeCell ref="H658:H663"/>
    <mergeCell ref="K508:K513"/>
    <mergeCell ref="I564:I567"/>
    <mergeCell ref="I538:I542"/>
    <mergeCell ref="I520:I525"/>
    <mergeCell ref="J559:J561"/>
    <mergeCell ref="H682:H684"/>
    <mergeCell ref="H673:H674"/>
    <mergeCell ref="B670:B675"/>
    <mergeCell ref="K586:K591"/>
    <mergeCell ref="I580:I585"/>
    <mergeCell ref="J580:J585"/>
    <mergeCell ref="K580:K585"/>
    <mergeCell ref="K296:K301"/>
    <mergeCell ref="J613:J614"/>
    <mergeCell ref="K320:K325"/>
    <mergeCell ref="K314:K319"/>
    <mergeCell ref="I314:I319"/>
    <mergeCell ref="J332:J337"/>
    <mergeCell ref="I332:I337"/>
    <mergeCell ref="K302:K307"/>
    <mergeCell ref="K490:K492"/>
    <mergeCell ref="K442:K447"/>
    <mergeCell ref="K356:K361"/>
    <mergeCell ref="J326:J331"/>
    <mergeCell ref="K568:K573"/>
    <mergeCell ref="J574:J579"/>
    <mergeCell ref="Q3:Q5"/>
    <mergeCell ref="R3:R5"/>
    <mergeCell ref="T3:T4"/>
    <mergeCell ref="I840:I842"/>
    <mergeCell ref="J840:J842"/>
    <mergeCell ref="K840:K842"/>
    <mergeCell ref="H843:H845"/>
    <mergeCell ref="I843:I845"/>
    <mergeCell ref="J843:J845"/>
    <mergeCell ref="K843:K845"/>
    <mergeCell ref="H834:H839"/>
    <mergeCell ref="I834:I839"/>
    <mergeCell ref="J834:J839"/>
    <mergeCell ref="K792:K797"/>
    <mergeCell ref="K788:K789"/>
    <mergeCell ref="O3:O5"/>
    <mergeCell ref="P3:P5"/>
    <mergeCell ref="I788:I789"/>
    <mergeCell ref="K748:K754"/>
    <mergeCell ref="K776:K778"/>
    <mergeCell ref="K700:K705"/>
    <mergeCell ref="I718:I720"/>
    <mergeCell ref="K784:K786"/>
    <mergeCell ref="J784:J786"/>
    <mergeCell ref="K742:K747"/>
    <mergeCell ref="J762:J767"/>
    <mergeCell ref="J712:J717"/>
    <mergeCell ref="J721:J723"/>
    <mergeCell ref="K718:K720"/>
    <mergeCell ref="K779:K782"/>
    <mergeCell ref="J776:J778"/>
    <mergeCell ref="K762:K767"/>
    <mergeCell ref="A272:A277"/>
    <mergeCell ref="B272:B277"/>
    <mergeCell ref="C272:C277"/>
    <mergeCell ref="I272:I277"/>
    <mergeCell ref="L272:L277"/>
    <mergeCell ref="L278:L283"/>
    <mergeCell ref="L284:L289"/>
    <mergeCell ref="L296:L301"/>
    <mergeCell ref="K284:K289"/>
    <mergeCell ref="A254:A259"/>
    <mergeCell ref="C290:C295"/>
    <mergeCell ref="C266:C271"/>
    <mergeCell ref="H260:H265"/>
    <mergeCell ref="I260:I265"/>
    <mergeCell ref="H228:H233"/>
    <mergeCell ref="I228:I233"/>
    <mergeCell ref="J228:J233"/>
    <mergeCell ref="A290:A295"/>
    <mergeCell ref="G284:G289"/>
    <mergeCell ref="C260:C265"/>
    <mergeCell ref="G266:G271"/>
    <mergeCell ref="G260:G265"/>
    <mergeCell ref="B228:B233"/>
    <mergeCell ref="L302:L307"/>
    <mergeCell ref="L308:L313"/>
    <mergeCell ref="L314:L319"/>
    <mergeCell ref="L320:L325"/>
    <mergeCell ref="L326:L331"/>
    <mergeCell ref="L332:L337"/>
    <mergeCell ref="L338:L343"/>
    <mergeCell ref="L352:L355"/>
    <mergeCell ref="L356:L361"/>
    <mergeCell ref="L344:L349"/>
    <mergeCell ref="L362:L367"/>
    <mergeCell ref="L369:L370"/>
    <mergeCell ref="L371:L373"/>
    <mergeCell ref="L374:L379"/>
    <mergeCell ref="L380:L385"/>
    <mergeCell ref="L386:L391"/>
    <mergeCell ref="L228:L233"/>
    <mergeCell ref="L234:L243"/>
    <mergeCell ref="L244:L245"/>
    <mergeCell ref="L246:L247"/>
    <mergeCell ref="L248:L249"/>
    <mergeCell ref="L250:L253"/>
    <mergeCell ref="L254:L259"/>
    <mergeCell ref="L260:L265"/>
    <mergeCell ref="L266:L271"/>
    <mergeCell ref="L508:L513"/>
    <mergeCell ref="L514:L519"/>
    <mergeCell ref="L520:L525"/>
    <mergeCell ref="L526:L531"/>
    <mergeCell ref="L538:L543"/>
    <mergeCell ref="L532:L537"/>
    <mergeCell ref="L544:L549"/>
    <mergeCell ref="L550:L555"/>
    <mergeCell ref="L564:L567"/>
    <mergeCell ref="L568:L573"/>
    <mergeCell ref="L574:L579"/>
    <mergeCell ref="L580:L585"/>
    <mergeCell ref="L586:L591"/>
    <mergeCell ref="L592:L597"/>
    <mergeCell ref="L556:L558"/>
    <mergeCell ref="L559:L561"/>
    <mergeCell ref="L392:L397"/>
    <mergeCell ref="L398:L403"/>
    <mergeCell ref="L493:L495"/>
    <mergeCell ref="L410:L412"/>
    <mergeCell ref="L413:L415"/>
    <mergeCell ref="L422:L427"/>
    <mergeCell ref="L442:L447"/>
    <mergeCell ref="L448:L453"/>
    <mergeCell ref="L460:L465"/>
    <mergeCell ref="L466:L468"/>
    <mergeCell ref="L469:L471"/>
    <mergeCell ref="L472:L477"/>
    <mergeCell ref="L478:L483"/>
    <mergeCell ref="L484:L489"/>
    <mergeCell ref="L496:L501"/>
    <mergeCell ref="L502:L507"/>
    <mergeCell ref="L598:L603"/>
    <mergeCell ref="L604:L609"/>
    <mergeCell ref="L616:L621"/>
    <mergeCell ref="L622:L627"/>
    <mergeCell ref="L628:L633"/>
    <mergeCell ref="L652:L657"/>
    <mergeCell ref="A634:A639"/>
    <mergeCell ref="B634:B639"/>
    <mergeCell ref="C634:C639"/>
    <mergeCell ref="A640:A645"/>
    <mergeCell ref="B640:B645"/>
    <mergeCell ref="C640:C645"/>
    <mergeCell ref="A646:A651"/>
    <mergeCell ref="B646:B651"/>
    <mergeCell ref="C646:C651"/>
    <mergeCell ref="H634:H639"/>
    <mergeCell ref="H640:H645"/>
    <mergeCell ref="H646:H651"/>
    <mergeCell ref="G622:G627"/>
    <mergeCell ref="A616:A621"/>
    <mergeCell ref="A604:A609"/>
    <mergeCell ref="G616:G621"/>
    <mergeCell ref="A610:A615"/>
    <mergeCell ref="H610:H611"/>
    <mergeCell ref="C604:C609"/>
    <mergeCell ref="H628:H633"/>
    <mergeCell ref="I628:I633"/>
    <mergeCell ref="G598:G603"/>
    <mergeCell ref="C598:C603"/>
    <mergeCell ref="G610:G615"/>
    <mergeCell ref="H622:H627"/>
    <mergeCell ref="K598:K603"/>
    <mergeCell ref="L658:L663"/>
    <mergeCell ref="L664:L669"/>
    <mergeCell ref="L670:L672"/>
    <mergeCell ref="L673:L674"/>
    <mergeCell ref="L676:L681"/>
    <mergeCell ref="L682:L684"/>
    <mergeCell ref="L685:L687"/>
    <mergeCell ref="L688:L693"/>
    <mergeCell ref="L694:L699"/>
    <mergeCell ref="L700:L705"/>
    <mergeCell ref="L706:L711"/>
    <mergeCell ref="L712:L717"/>
    <mergeCell ref="L718:L723"/>
    <mergeCell ref="L730:L735"/>
    <mergeCell ref="L738:L740"/>
    <mergeCell ref="L736:L737"/>
    <mergeCell ref="L742:L747"/>
    <mergeCell ref="L748:L755"/>
    <mergeCell ref="L756:L761"/>
    <mergeCell ref="L762:L767"/>
    <mergeCell ref="L768:L775"/>
    <mergeCell ref="L792:L797"/>
    <mergeCell ref="L798:L803"/>
    <mergeCell ref="L804:L809"/>
    <mergeCell ref="L810:L815"/>
    <mergeCell ref="L816:L821"/>
    <mergeCell ref="L822:L825"/>
    <mergeCell ref="L834:L839"/>
    <mergeCell ref="L840:L842"/>
    <mergeCell ref="L843:L845"/>
    <mergeCell ref="L846:L851"/>
    <mergeCell ref="L852:L854"/>
    <mergeCell ref="L855:L857"/>
    <mergeCell ref="L858:L863"/>
    <mergeCell ref="L864:L869"/>
    <mergeCell ref="L870:L875"/>
    <mergeCell ref="L882:L887"/>
    <mergeCell ref="L888:L893"/>
    <mergeCell ref="A894:A899"/>
    <mergeCell ref="B894:B899"/>
    <mergeCell ref="C894:C899"/>
    <mergeCell ref="A900:A905"/>
    <mergeCell ref="B900:B905"/>
    <mergeCell ref="C900:C905"/>
    <mergeCell ref="H894:H899"/>
    <mergeCell ref="H900:H905"/>
    <mergeCell ref="A876:A881"/>
    <mergeCell ref="B876:B881"/>
    <mergeCell ref="C876:C881"/>
    <mergeCell ref="G876:G881"/>
    <mergeCell ref="H876:H881"/>
    <mergeCell ref="I876:I881"/>
    <mergeCell ref="J876:J881"/>
    <mergeCell ref="K876:K881"/>
    <mergeCell ref="L876:L881"/>
    <mergeCell ref="G894:G899"/>
    <mergeCell ref="B870:B875"/>
    <mergeCell ref="C870:C875"/>
    <mergeCell ref="H870:H875"/>
    <mergeCell ref="I870:I875"/>
    <mergeCell ref="J870:J875"/>
    <mergeCell ref="K870:K875"/>
    <mergeCell ref="C864:C869"/>
    <mergeCell ref="A870:A875"/>
    <mergeCell ref="H864:H869"/>
    <mergeCell ref="I864:I869"/>
  </mergeCells>
  <phoneticPr fontId="0" type="noConversion"/>
  <printOptions horizontalCentered="1"/>
  <pageMargins left="0.23622047244094491" right="0.15748031496062992" top="0.59055118110236227" bottom="0.23622047244094491" header="0.39370078740157483" footer="0.23622047244094491"/>
  <pageSetup paperSize="9" scale="84" fitToHeight="0" orientation="landscape" r:id="rId1"/>
  <headerFooter differentFirst="1" alignWithMargins="0">
    <oddHeader>&amp;C&amp;P</oddHeader>
  </headerFooter>
  <rowBreaks count="26" manualBreakCount="26">
    <brk id="46" max="16383" man="1"/>
    <brk id="70" max="16383" man="1"/>
    <brk id="94" max="16383" man="1"/>
    <brk id="109" max="16383" man="1"/>
    <brk id="133" max="16383" man="1"/>
    <brk id="157" max="16383" man="1"/>
    <brk id="181" max="16383" man="1"/>
    <brk id="195" max="16383" man="1"/>
    <brk id="243" max="16383" man="1"/>
    <brk id="253" max="16383" man="1"/>
    <brk id="283" max="16383" man="1"/>
    <brk id="313" max="16383" man="1"/>
    <brk id="337" max="16383" man="1"/>
    <brk id="355" max="16383" man="1"/>
    <brk id="379" max="16383" man="1"/>
    <brk id="409" max="16383" man="1"/>
    <brk id="519" max="16383" man="1"/>
    <brk id="549" max="16383" man="1"/>
    <brk id="579" max="16383" man="1"/>
    <brk id="597" max="16383" man="1"/>
    <brk id="627" max="16383" man="1"/>
    <brk id="651" max="16383" man="1"/>
    <brk id="681" max="16383" man="1"/>
    <brk id="821" max="16383" man="1"/>
    <brk id="833" max="16383" man="1"/>
    <brk id="8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4. Развитие здравоохранения</vt:lpstr>
      <vt:lpstr>'4. Развитие здравоохранения'!Заголовки_для_печати</vt:lpstr>
      <vt:lpstr>'4. Развитие здравоохранения'!Область_печати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Елена Горбачева</cp:lastModifiedBy>
  <cp:lastPrinted>2022-03-25T06:40:47Z</cp:lastPrinted>
  <dcterms:created xsi:type="dcterms:W3CDTF">2007-12-07T13:13:55Z</dcterms:created>
  <dcterms:modified xsi:type="dcterms:W3CDTF">2022-03-25T07:20:05Z</dcterms:modified>
</cp:coreProperties>
</file>