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gorbacheva\Desktop\государственная программа\отчетность по госпрограмме\отчет 2021\3 квартал\здравоохранение\"/>
    </mc:Choice>
  </mc:AlternateContent>
  <bookViews>
    <workbookView xWindow="0" yWindow="0" windowWidth="28770" windowHeight="11760"/>
  </bookViews>
  <sheets>
    <sheet name="Лист1" sheetId="1" r:id="rId1"/>
  </sheets>
  <definedNames>
    <definedName name="_xlnm.Print_Area" localSheetId="0">Лист1!$A$1:$L$888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5" i="1"/>
  <c r="F37" i="1" l="1"/>
  <c r="F35" i="1"/>
  <c r="K712" i="1" l="1"/>
  <c r="L881" i="1" l="1"/>
  <c r="L880" i="1"/>
  <c r="L879" i="1"/>
  <c r="L878" i="1"/>
  <c r="L877" i="1" s="1"/>
  <c r="L876" i="1" s="1"/>
  <c r="F878" i="1"/>
  <c r="F879" i="1"/>
  <c r="F877" i="1" s="1"/>
  <c r="F880" i="1"/>
  <c r="F881" i="1"/>
  <c r="E878" i="1"/>
  <c r="E881" i="1"/>
  <c r="E880" i="1"/>
  <c r="E879" i="1"/>
  <c r="L883" i="1"/>
  <c r="F883" i="1"/>
  <c r="F882" i="1" s="1"/>
  <c r="E883" i="1"/>
  <c r="L882" i="1"/>
  <c r="E882" i="1"/>
  <c r="E29" i="1"/>
  <c r="E25" i="1" s="1"/>
  <c r="E37" i="1"/>
  <c r="E35" i="1"/>
  <c r="L157" i="1"/>
  <c r="F157" i="1"/>
  <c r="F156" i="1" s="1"/>
  <c r="E157" i="1"/>
  <c r="L156" i="1"/>
  <c r="E156" i="1"/>
  <c r="L151" i="1"/>
  <c r="L150" i="1" s="1"/>
  <c r="F151" i="1"/>
  <c r="F150" i="1" s="1"/>
  <c r="E151" i="1"/>
  <c r="E150" i="1" s="1"/>
  <c r="E164" i="1"/>
  <c r="F164" i="1"/>
  <c r="L164" i="1"/>
  <c r="E165" i="1"/>
  <c r="F165" i="1"/>
  <c r="L165" i="1"/>
  <c r="E166" i="1"/>
  <c r="F166" i="1"/>
  <c r="L166" i="1"/>
  <c r="E167" i="1"/>
  <c r="F167" i="1"/>
  <c r="L167" i="1"/>
  <c r="L145" i="1"/>
  <c r="L144" i="1" s="1"/>
  <c r="F145" i="1"/>
  <c r="F144" i="1" s="1"/>
  <c r="E145" i="1"/>
  <c r="E144" i="1" s="1"/>
  <c r="F876" i="1" l="1"/>
  <c r="L163" i="1"/>
  <c r="L162" i="1" s="1"/>
  <c r="E877" i="1"/>
  <c r="E876" i="1" s="1"/>
  <c r="F163" i="1"/>
  <c r="F162" i="1" s="1"/>
  <c r="E163" i="1"/>
  <c r="E162" i="1" s="1"/>
  <c r="L571" i="1"/>
  <c r="L570" i="1"/>
  <c r="L352" i="1" l="1"/>
  <c r="L282" i="1"/>
  <c r="F637" i="1"/>
  <c r="F636" i="1"/>
  <c r="F871" i="1" l="1"/>
  <c r="F870" i="1" s="1"/>
  <c r="F865" i="1"/>
  <c r="F864" i="1" s="1"/>
  <c r="F841" i="1"/>
  <c r="F840" i="1" s="1"/>
  <c r="F836" i="1"/>
  <c r="F837" i="1"/>
  <c r="F811" i="1"/>
  <c r="F810" i="1" s="1"/>
  <c r="F805" i="1"/>
  <c r="F804" i="1" s="1"/>
  <c r="F781" i="1"/>
  <c r="F774" i="1"/>
  <c r="F763" i="1"/>
  <c r="F743" i="1"/>
  <c r="F742" i="1" s="1"/>
  <c r="F737" i="1"/>
  <c r="F736" i="1" s="1"/>
  <c r="F732" i="1"/>
  <c r="F733" i="1"/>
  <c r="F725" i="1"/>
  <c r="F724" i="1" s="1"/>
  <c r="F713" i="1"/>
  <c r="F712" i="1" s="1"/>
  <c r="F709" i="1"/>
  <c r="F695" i="1"/>
  <c r="F694" i="1" s="1"/>
  <c r="F683" i="1"/>
  <c r="F682" i="1" s="1"/>
  <c r="F678" i="1"/>
  <c r="F679" i="1"/>
  <c r="F671" i="1"/>
  <c r="F670" i="1" s="1"/>
  <c r="F666" i="1"/>
  <c r="F667" i="1"/>
  <c r="F659" i="1"/>
  <c r="F658" i="1" s="1"/>
  <c r="F654" i="1"/>
  <c r="F655" i="1"/>
  <c r="F647" i="1"/>
  <c r="F646" i="1" s="1"/>
  <c r="F641" i="1"/>
  <c r="F640" i="1" s="1"/>
  <c r="F629" i="1"/>
  <c r="F628" i="1" s="1"/>
  <c r="F611" i="1"/>
  <c r="F610" i="1" s="1"/>
  <c r="F605" i="1"/>
  <c r="F604" i="1" s="1"/>
  <c r="F599" i="1"/>
  <c r="F598" i="1" s="1"/>
  <c r="F593" i="1"/>
  <c r="F592" i="1" s="1"/>
  <c r="F587" i="1"/>
  <c r="F586" i="1" s="1"/>
  <c r="F581" i="1"/>
  <c r="F580" i="1" s="1"/>
  <c r="F575" i="1"/>
  <c r="F574" i="1" s="1"/>
  <c r="F570" i="1"/>
  <c r="F571" i="1"/>
  <c r="F564" i="1"/>
  <c r="F565" i="1"/>
  <c r="F557" i="1"/>
  <c r="F556" i="1" s="1"/>
  <c r="F552" i="1"/>
  <c r="F553" i="1"/>
  <c r="F551" i="1" s="1"/>
  <c r="F545" i="1"/>
  <c r="F544" i="1" s="1"/>
  <c r="F539" i="1"/>
  <c r="F538" i="1" s="1"/>
  <c r="F534" i="1"/>
  <c r="F535" i="1"/>
  <c r="F515" i="1"/>
  <c r="F514" i="1" s="1"/>
  <c r="F509" i="1"/>
  <c r="F508" i="1" s="1"/>
  <c r="F504" i="1"/>
  <c r="F505" i="1"/>
  <c r="F497" i="1"/>
  <c r="F496" i="1" s="1"/>
  <c r="F491" i="1"/>
  <c r="F490" i="1" s="1"/>
  <c r="F485" i="1"/>
  <c r="F484" i="1" s="1"/>
  <c r="F480" i="1"/>
  <c r="F481" i="1"/>
  <c r="F473" i="1"/>
  <c r="F472" i="1" s="1"/>
  <c r="F468" i="1"/>
  <c r="F469" i="1"/>
  <c r="F461" i="1"/>
  <c r="F460" i="1" s="1"/>
  <c r="F455" i="1"/>
  <c r="F454" i="1" s="1"/>
  <c r="F447" i="1"/>
  <c r="F446" i="1" s="1"/>
  <c r="F441" i="1"/>
  <c r="F440" i="1" s="1"/>
  <c r="F435" i="1"/>
  <c r="F434" i="1" s="1"/>
  <c r="F429" i="1"/>
  <c r="F428" i="1" s="1"/>
  <c r="F422" i="1"/>
  <c r="F421" i="1" s="1"/>
  <c r="F417" i="1"/>
  <c r="F418" i="1"/>
  <c r="F404" i="1"/>
  <c r="F403" i="1" s="1"/>
  <c r="F398" i="1"/>
  <c r="F397" i="1" s="1"/>
  <c r="F393" i="1"/>
  <c r="F394" i="1"/>
  <c r="F368" i="1"/>
  <c r="F367" i="1" s="1"/>
  <c r="F363" i="1"/>
  <c r="F364" i="1"/>
  <c r="F356" i="1"/>
  <c r="F355" i="1" s="1"/>
  <c r="F350" i="1"/>
  <c r="F349" i="1" s="1"/>
  <c r="F344" i="1"/>
  <c r="F343" i="1" s="1"/>
  <c r="F339" i="1"/>
  <c r="F340" i="1"/>
  <c r="F332" i="1"/>
  <c r="F331" i="1" s="1"/>
  <c r="F327" i="1"/>
  <c r="F328" i="1"/>
  <c r="F320" i="1"/>
  <c r="F319" i="1" s="1"/>
  <c r="F314" i="1"/>
  <c r="F313" i="1" s="1"/>
  <c r="F286" i="1"/>
  <c r="F285" i="1" s="1"/>
  <c r="F281" i="1"/>
  <c r="F282" i="1"/>
  <c r="F257" i="1"/>
  <c r="F258" i="1"/>
  <c r="F241" i="1"/>
  <c r="F243" i="1"/>
  <c r="F234" i="1"/>
  <c r="F233" i="1" s="1"/>
  <c r="F225" i="1"/>
  <c r="F226" i="1"/>
  <c r="F208" i="1"/>
  <c r="F209" i="1"/>
  <c r="F201" i="1"/>
  <c r="F200" i="1" s="1"/>
  <c r="F193" i="1"/>
  <c r="F192" i="1" s="1"/>
  <c r="F188" i="1"/>
  <c r="F189" i="1"/>
  <c r="F181" i="1"/>
  <c r="F180" i="1" s="1"/>
  <c r="F175" i="1"/>
  <c r="F174" i="1" s="1"/>
  <c r="F169" i="1"/>
  <c r="F168" i="1" s="1"/>
  <c r="F139" i="1"/>
  <c r="F138" i="1" s="1"/>
  <c r="F133" i="1"/>
  <c r="F132" i="1" s="1"/>
  <c r="F127" i="1"/>
  <c r="F126" i="1" s="1"/>
  <c r="F121" i="1"/>
  <c r="F120" i="1" s="1"/>
  <c r="F115" i="1"/>
  <c r="F114" i="1" s="1"/>
  <c r="F109" i="1"/>
  <c r="F108" i="1" s="1"/>
  <c r="F95" i="1"/>
  <c r="F94" i="1" s="1"/>
  <c r="F89" i="1"/>
  <c r="F88" i="1" s="1"/>
  <c r="F83" i="1"/>
  <c r="F82" i="1" s="1"/>
  <c r="F71" i="1"/>
  <c r="F70" i="1" s="1"/>
  <c r="F65" i="1"/>
  <c r="F64" i="1" s="1"/>
  <c r="F53" i="1"/>
  <c r="F52" i="1" s="1"/>
  <c r="F41" i="1"/>
  <c r="F40" i="1" s="1"/>
  <c r="F719" i="1"/>
  <c r="F718" i="1" s="1"/>
  <c r="F47" i="1"/>
  <c r="F46" i="1" s="1"/>
  <c r="F59" i="1"/>
  <c r="F58" i="1" s="1"/>
  <c r="F275" i="1" l="1"/>
  <c r="F708" i="1"/>
  <c r="F702" i="1" s="1"/>
  <c r="F703" i="1"/>
  <c r="F276" i="1"/>
  <c r="K306" i="1" l="1"/>
  <c r="J306" i="1"/>
  <c r="K301" i="1"/>
  <c r="J301" i="1"/>
  <c r="K292" i="1"/>
  <c r="J292" i="1"/>
  <c r="K285" i="1"/>
  <c r="J285" i="1"/>
  <c r="K421" i="1"/>
  <c r="J421" i="1"/>
  <c r="K434" i="1"/>
  <c r="J434" i="1"/>
  <c r="K446" i="1"/>
  <c r="J446" i="1"/>
  <c r="K454" i="1"/>
  <c r="J454" i="1"/>
  <c r="E637" i="1" l="1"/>
  <c r="E636" i="1"/>
  <c r="L647" i="1"/>
  <c r="E647" i="1"/>
  <c r="L646" i="1"/>
  <c r="E646" i="1"/>
  <c r="E570" i="1" l="1"/>
  <c r="L611" i="1" l="1"/>
  <c r="E611" i="1"/>
  <c r="L610" i="1"/>
  <c r="E610" i="1"/>
  <c r="E193" i="1" l="1"/>
  <c r="E192" i="1" s="1"/>
  <c r="L193" i="1"/>
  <c r="L192" i="1" s="1"/>
  <c r="L139" i="1"/>
  <c r="L138" i="1" s="1"/>
  <c r="E139" i="1"/>
  <c r="E138" i="1" s="1"/>
  <c r="L133" i="1"/>
  <c r="L132" i="1" s="1"/>
  <c r="E133" i="1"/>
  <c r="E132" i="1" s="1"/>
  <c r="L127" i="1"/>
  <c r="L126" i="1" s="1"/>
  <c r="E127" i="1"/>
  <c r="E126" i="1" s="1"/>
  <c r="L121" i="1"/>
  <c r="L120" i="1" s="1"/>
  <c r="E121" i="1"/>
  <c r="E120" i="1" s="1"/>
  <c r="L115" i="1"/>
  <c r="L114" i="1" s="1"/>
  <c r="E115" i="1"/>
  <c r="E114" i="1" s="1"/>
  <c r="L95" i="1"/>
  <c r="L94" i="1" s="1"/>
  <c r="E95" i="1"/>
  <c r="E94" i="1" s="1"/>
  <c r="L871" i="1" l="1"/>
  <c r="L870" i="1" s="1"/>
  <c r="E871" i="1"/>
  <c r="E870" i="1" s="1"/>
  <c r="L865" i="1"/>
  <c r="L864" i="1" s="1"/>
  <c r="E865" i="1"/>
  <c r="E864" i="1" s="1"/>
  <c r="L863" i="1"/>
  <c r="F863" i="1"/>
  <c r="E863" i="1"/>
  <c r="L862" i="1"/>
  <c r="F862" i="1"/>
  <c r="E862" i="1"/>
  <c r="L861" i="1"/>
  <c r="F861" i="1"/>
  <c r="F819" i="1" s="1"/>
  <c r="E861" i="1"/>
  <c r="L860" i="1"/>
  <c r="F860" i="1"/>
  <c r="E860" i="1"/>
  <c r="L853" i="1"/>
  <c r="L852" i="1" s="1"/>
  <c r="F853" i="1"/>
  <c r="F852" i="1" s="1"/>
  <c r="E853" i="1"/>
  <c r="E852" i="1" s="1"/>
  <c r="L851" i="1"/>
  <c r="E851" i="1"/>
  <c r="L850" i="1"/>
  <c r="E850" i="1"/>
  <c r="L849" i="1"/>
  <c r="E849" i="1"/>
  <c r="L848" i="1"/>
  <c r="E848" i="1"/>
  <c r="E847" i="1" s="1"/>
  <c r="L847" i="1"/>
  <c r="F847" i="1"/>
  <c r="F846" i="1" s="1"/>
  <c r="L846" i="1"/>
  <c r="E846" i="1"/>
  <c r="L841" i="1"/>
  <c r="L840" i="1" s="1"/>
  <c r="E841" i="1"/>
  <c r="E840" i="1" s="1"/>
  <c r="L839" i="1"/>
  <c r="F839" i="1"/>
  <c r="E839" i="1"/>
  <c r="L838" i="1"/>
  <c r="F838" i="1"/>
  <c r="F835" i="1" s="1"/>
  <c r="F834" i="1" s="1"/>
  <c r="E838" i="1"/>
  <c r="L837" i="1"/>
  <c r="E837" i="1"/>
  <c r="E819" i="1" s="1"/>
  <c r="L836" i="1"/>
  <c r="E836" i="1"/>
  <c r="E818" i="1" s="1"/>
  <c r="L823" i="1"/>
  <c r="L822" i="1" s="1"/>
  <c r="F823" i="1"/>
  <c r="E823" i="1"/>
  <c r="E822" i="1" s="1"/>
  <c r="F822" i="1"/>
  <c r="L811" i="1"/>
  <c r="L810" i="1" s="1"/>
  <c r="E811" i="1"/>
  <c r="E810" i="1" s="1"/>
  <c r="L805" i="1"/>
  <c r="L804" i="1" s="1"/>
  <c r="E805" i="1"/>
  <c r="E804" i="1" s="1"/>
  <c r="L803" i="1"/>
  <c r="L797" i="1" s="1"/>
  <c r="F803" i="1"/>
  <c r="F797" i="1" s="1"/>
  <c r="E803" i="1"/>
  <c r="E797" i="1" s="1"/>
  <c r="L802" i="1"/>
  <c r="L796" i="1" s="1"/>
  <c r="F802" i="1"/>
  <c r="F796" i="1" s="1"/>
  <c r="E802" i="1"/>
  <c r="E796" i="1" s="1"/>
  <c r="L801" i="1"/>
  <c r="L795" i="1" s="1"/>
  <c r="F801" i="1"/>
  <c r="F795" i="1" s="1"/>
  <c r="E801" i="1"/>
  <c r="L800" i="1"/>
  <c r="L794" i="1" s="1"/>
  <c r="F800" i="1"/>
  <c r="E800" i="1"/>
  <c r="E794" i="1" s="1"/>
  <c r="L789" i="1"/>
  <c r="F789" i="1"/>
  <c r="F773" i="1" s="1"/>
  <c r="E789" i="1"/>
  <c r="L786" i="1"/>
  <c r="F786" i="1"/>
  <c r="F784" i="1" s="1"/>
  <c r="E786" i="1"/>
  <c r="L785" i="1"/>
  <c r="F785" i="1"/>
  <c r="E785" i="1"/>
  <c r="L781" i="1"/>
  <c r="E781" i="1"/>
  <c r="L778" i="1"/>
  <c r="F778" i="1"/>
  <c r="F776" i="1" s="1"/>
  <c r="E778" i="1"/>
  <c r="L777" i="1"/>
  <c r="F777" i="1"/>
  <c r="E777" i="1"/>
  <c r="L775" i="1"/>
  <c r="F775" i="1"/>
  <c r="F769" i="1" s="1"/>
  <c r="E775" i="1"/>
  <c r="L774" i="1"/>
  <c r="L754" i="1" s="1"/>
  <c r="F754" i="1"/>
  <c r="F753" i="1" s="1"/>
  <c r="E774" i="1"/>
  <c r="E754" i="1" s="1"/>
  <c r="E753" i="1" s="1"/>
  <c r="L772" i="1"/>
  <c r="F772" i="1"/>
  <c r="E772" i="1"/>
  <c r="L771" i="1"/>
  <c r="F771" i="1"/>
  <c r="E771" i="1"/>
  <c r="L766" i="1"/>
  <c r="L760" i="1" s="1"/>
  <c r="F766" i="1"/>
  <c r="E766" i="1"/>
  <c r="L763" i="1"/>
  <c r="E763" i="1"/>
  <c r="L761" i="1"/>
  <c r="F761" i="1"/>
  <c r="E761" i="1"/>
  <c r="L759" i="1"/>
  <c r="F759" i="1"/>
  <c r="F752" i="1" s="1"/>
  <c r="E759" i="1"/>
  <c r="L758" i="1"/>
  <c r="F758" i="1"/>
  <c r="F751" i="1" s="1"/>
  <c r="E758" i="1"/>
  <c r="L743" i="1"/>
  <c r="L742" i="1" s="1"/>
  <c r="E743" i="1"/>
  <c r="E742" i="1" s="1"/>
  <c r="L737" i="1"/>
  <c r="L736" i="1" s="1"/>
  <c r="E737" i="1"/>
  <c r="E736" i="1" s="1"/>
  <c r="L735" i="1"/>
  <c r="F735" i="1"/>
  <c r="E735" i="1"/>
  <c r="L734" i="1"/>
  <c r="F734" i="1"/>
  <c r="F731" i="1" s="1"/>
  <c r="F730" i="1" s="1"/>
  <c r="E734" i="1"/>
  <c r="L733" i="1"/>
  <c r="E733" i="1"/>
  <c r="L732" i="1"/>
  <c r="E732" i="1"/>
  <c r="L725" i="1"/>
  <c r="L724" i="1" s="1"/>
  <c r="E725" i="1"/>
  <c r="E724" i="1" s="1"/>
  <c r="L719" i="1"/>
  <c r="L718" i="1" s="1"/>
  <c r="E719" i="1"/>
  <c r="E718" i="1" s="1"/>
  <c r="L713" i="1"/>
  <c r="L712" i="1" s="1"/>
  <c r="E713" i="1"/>
  <c r="E712" i="1" s="1"/>
  <c r="L711" i="1"/>
  <c r="F711" i="1"/>
  <c r="E711" i="1"/>
  <c r="L710" i="1"/>
  <c r="F710" i="1"/>
  <c r="F707" i="1" s="1"/>
  <c r="F706" i="1" s="1"/>
  <c r="E710" i="1"/>
  <c r="L709" i="1"/>
  <c r="E709" i="1"/>
  <c r="L708" i="1"/>
  <c r="E708" i="1"/>
  <c r="E705" i="1"/>
  <c r="L695" i="1"/>
  <c r="L694" i="1" s="1"/>
  <c r="E695" i="1"/>
  <c r="E694" i="1" s="1"/>
  <c r="L693" i="1"/>
  <c r="F693" i="1"/>
  <c r="E693" i="1"/>
  <c r="L692" i="1"/>
  <c r="F692" i="1"/>
  <c r="E692" i="1"/>
  <c r="L691" i="1"/>
  <c r="F691" i="1"/>
  <c r="E691" i="1"/>
  <c r="L690" i="1"/>
  <c r="F690" i="1"/>
  <c r="E690" i="1"/>
  <c r="L683" i="1"/>
  <c r="L682" i="1" s="1"/>
  <c r="E683" i="1"/>
  <c r="E682" i="1" s="1"/>
  <c r="L681" i="1"/>
  <c r="F681" i="1"/>
  <c r="E681" i="1"/>
  <c r="L680" i="1"/>
  <c r="F680" i="1"/>
  <c r="F677" i="1" s="1"/>
  <c r="E680" i="1"/>
  <c r="L679" i="1"/>
  <c r="E679" i="1"/>
  <c r="L678" i="1"/>
  <c r="E678" i="1"/>
  <c r="L671" i="1"/>
  <c r="L670" i="1" s="1"/>
  <c r="E671" i="1"/>
  <c r="E670" i="1" s="1"/>
  <c r="L669" i="1"/>
  <c r="F669" i="1"/>
  <c r="E669" i="1"/>
  <c r="L668" i="1"/>
  <c r="F668" i="1"/>
  <c r="F665" i="1" s="1"/>
  <c r="E668" i="1"/>
  <c r="L667" i="1"/>
  <c r="E667" i="1"/>
  <c r="L666" i="1"/>
  <c r="E666" i="1"/>
  <c r="L659" i="1"/>
  <c r="L658" i="1" s="1"/>
  <c r="E659" i="1"/>
  <c r="E658" i="1" s="1"/>
  <c r="L657" i="1"/>
  <c r="F657" i="1"/>
  <c r="E657" i="1"/>
  <c r="L656" i="1"/>
  <c r="F656" i="1"/>
  <c r="F653" i="1" s="1"/>
  <c r="E656" i="1"/>
  <c r="L655" i="1"/>
  <c r="E655" i="1"/>
  <c r="L654" i="1"/>
  <c r="E654" i="1"/>
  <c r="L641" i="1"/>
  <c r="L640" i="1" s="1"/>
  <c r="E641" i="1"/>
  <c r="E640" i="1" s="1"/>
  <c r="L639" i="1"/>
  <c r="F639" i="1"/>
  <c r="E639" i="1"/>
  <c r="L638" i="1"/>
  <c r="F638" i="1"/>
  <c r="F635" i="1" s="1"/>
  <c r="E638" i="1"/>
  <c r="L637" i="1"/>
  <c r="L636" i="1"/>
  <c r="L629" i="1"/>
  <c r="L628" i="1" s="1"/>
  <c r="E629" i="1"/>
  <c r="E628" i="1" s="1"/>
  <c r="L627" i="1"/>
  <c r="F627" i="1"/>
  <c r="E627" i="1"/>
  <c r="L626" i="1"/>
  <c r="F626" i="1"/>
  <c r="E626" i="1"/>
  <c r="L625" i="1"/>
  <c r="L619" i="1" s="1"/>
  <c r="F625" i="1"/>
  <c r="F619" i="1" s="1"/>
  <c r="E625" i="1"/>
  <c r="L624" i="1"/>
  <c r="L618" i="1" s="1"/>
  <c r="F624" i="1"/>
  <c r="E624" i="1"/>
  <c r="L605" i="1"/>
  <c r="L604" i="1" s="1"/>
  <c r="E605" i="1"/>
  <c r="E604" i="1" s="1"/>
  <c r="L599" i="1"/>
  <c r="L598" i="1" s="1"/>
  <c r="E599" i="1"/>
  <c r="E598" i="1" s="1"/>
  <c r="L593" i="1"/>
  <c r="L592" i="1" s="1"/>
  <c r="E593" i="1"/>
  <c r="E592" i="1" s="1"/>
  <c r="L587" i="1"/>
  <c r="L586" i="1" s="1"/>
  <c r="E587" i="1"/>
  <c r="E586" i="1" s="1"/>
  <c r="L581" i="1"/>
  <c r="L580" i="1" s="1"/>
  <c r="E581" i="1"/>
  <c r="E580" i="1" s="1"/>
  <c r="L575" i="1"/>
  <c r="L574" i="1" s="1"/>
  <c r="E575" i="1"/>
  <c r="E574" i="1" s="1"/>
  <c r="L573" i="1"/>
  <c r="L567" i="1" s="1"/>
  <c r="F573" i="1"/>
  <c r="F567" i="1" s="1"/>
  <c r="E573" i="1"/>
  <c r="E567" i="1" s="1"/>
  <c r="L572" i="1"/>
  <c r="F572" i="1"/>
  <c r="E572" i="1"/>
  <c r="E566" i="1" s="1"/>
  <c r="L565" i="1"/>
  <c r="E571" i="1"/>
  <c r="E565" i="1" s="1"/>
  <c r="L564" i="1"/>
  <c r="E564" i="1"/>
  <c r="L557" i="1"/>
  <c r="L556" i="1" s="1"/>
  <c r="E557" i="1"/>
  <c r="E556" i="1" s="1"/>
  <c r="L555" i="1"/>
  <c r="F555" i="1"/>
  <c r="F550" i="1" s="1"/>
  <c r="E555" i="1"/>
  <c r="L554" i="1"/>
  <c r="E554" i="1"/>
  <c r="L553" i="1"/>
  <c r="E553" i="1"/>
  <c r="L552" i="1"/>
  <c r="E552" i="1"/>
  <c r="L545" i="1"/>
  <c r="L544" i="1" s="1"/>
  <c r="E545" i="1"/>
  <c r="E544" i="1" s="1"/>
  <c r="L539" i="1"/>
  <c r="L538" i="1" s="1"/>
  <c r="E539" i="1"/>
  <c r="E538" i="1" s="1"/>
  <c r="L537" i="1"/>
  <c r="F537" i="1"/>
  <c r="E537" i="1"/>
  <c r="L536" i="1"/>
  <c r="F536" i="1"/>
  <c r="F533" i="1" s="1"/>
  <c r="F532" i="1" s="1"/>
  <c r="E536" i="1"/>
  <c r="L535" i="1"/>
  <c r="E535" i="1"/>
  <c r="L534" i="1"/>
  <c r="E534" i="1"/>
  <c r="L527" i="1"/>
  <c r="L526" i="1" s="1"/>
  <c r="F527" i="1"/>
  <c r="F526" i="1" s="1"/>
  <c r="E527" i="1"/>
  <c r="E526" i="1" s="1"/>
  <c r="L525" i="1"/>
  <c r="F525" i="1"/>
  <c r="E525" i="1"/>
  <c r="L524" i="1"/>
  <c r="F524" i="1"/>
  <c r="E524" i="1"/>
  <c r="L523" i="1"/>
  <c r="F523" i="1"/>
  <c r="F412" i="1" s="1"/>
  <c r="E523" i="1"/>
  <c r="L522" i="1"/>
  <c r="F522" i="1"/>
  <c r="F411" i="1" s="1"/>
  <c r="E522" i="1"/>
  <c r="L515" i="1"/>
  <c r="L514" i="1" s="1"/>
  <c r="E515" i="1"/>
  <c r="E514" i="1" s="1"/>
  <c r="L509" i="1"/>
  <c r="L508" i="1" s="1"/>
  <c r="E509" i="1"/>
  <c r="E508" i="1" s="1"/>
  <c r="L507" i="1"/>
  <c r="L483" i="1" s="1"/>
  <c r="F507" i="1"/>
  <c r="F483" i="1" s="1"/>
  <c r="E507" i="1"/>
  <c r="E483" i="1" s="1"/>
  <c r="L506" i="1"/>
  <c r="L482" i="1" s="1"/>
  <c r="F506" i="1"/>
  <c r="E506" i="1"/>
  <c r="E482" i="1" s="1"/>
  <c r="L505" i="1"/>
  <c r="E505" i="1"/>
  <c r="L504" i="1"/>
  <c r="E504" i="1"/>
  <c r="L497" i="1"/>
  <c r="L496" i="1" s="1"/>
  <c r="E497" i="1"/>
  <c r="E496" i="1" s="1"/>
  <c r="L491" i="1"/>
  <c r="L490" i="1" s="1"/>
  <c r="E491" i="1"/>
  <c r="E490" i="1" s="1"/>
  <c r="L485" i="1"/>
  <c r="L484" i="1" s="1"/>
  <c r="E485" i="1"/>
  <c r="E484" i="1" s="1"/>
  <c r="L481" i="1"/>
  <c r="E481" i="1"/>
  <c r="L480" i="1"/>
  <c r="E480" i="1"/>
  <c r="L473" i="1"/>
  <c r="L472" i="1" s="1"/>
  <c r="E473" i="1"/>
  <c r="E472" i="1" s="1"/>
  <c r="L471" i="1"/>
  <c r="F471" i="1"/>
  <c r="E471" i="1"/>
  <c r="L470" i="1"/>
  <c r="F470" i="1"/>
  <c r="F467" i="1" s="1"/>
  <c r="E470" i="1"/>
  <c r="L469" i="1"/>
  <c r="E469" i="1"/>
  <c r="L468" i="1"/>
  <c r="E468" i="1"/>
  <c r="L461" i="1"/>
  <c r="L460" i="1" s="1"/>
  <c r="E461" i="1"/>
  <c r="E460" i="1" s="1"/>
  <c r="L455" i="1"/>
  <c r="L454" i="1" s="1"/>
  <c r="E455" i="1"/>
  <c r="E454" i="1" s="1"/>
  <c r="L447" i="1"/>
  <c r="L446" i="1" s="1"/>
  <c r="E447" i="1"/>
  <c r="E446" i="1" s="1"/>
  <c r="L441" i="1"/>
  <c r="L440" i="1" s="1"/>
  <c r="E441" i="1"/>
  <c r="E440" i="1" s="1"/>
  <c r="L435" i="1"/>
  <c r="L434" i="1" s="1"/>
  <c r="E435" i="1"/>
  <c r="E434" i="1" s="1"/>
  <c r="L429" i="1"/>
  <c r="L428" i="1" s="1"/>
  <c r="E429" i="1"/>
  <c r="E428" i="1" s="1"/>
  <c r="L422" i="1"/>
  <c r="L421" i="1" s="1"/>
  <c r="E422" i="1"/>
  <c r="E421" i="1" s="1"/>
  <c r="L420" i="1"/>
  <c r="F420" i="1"/>
  <c r="E420" i="1"/>
  <c r="L419" i="1"/>
  <c r="F419" i="1"/>
  <c r="E419" i="1"/>
  <c r="L418" i="1"/>
  <c r="E418" i="1"/>
  <c r="L417" i="1"/>
  <c r="E417" i="1"/>
  <c r="L404" i="1"/>
  <c r="L403" i="1" s="1"/>
  <c r="E404" i="1"/>
  <c r="E403" i="1" s="1"/>
  <c r="L398" i="1"/>
  <c r="L397" i="1" s="1"/>
  <c r="E398" i="1"/>
  <c r="E397" i="1" s="1"/>
  <c r="L396" i="1"/>
  <c r="F396" i="1"/>
  <c r="E396" i="1"/>
  <c r="L395" i="1"/>
  <c r="F395" i="1"/>
  <c r="F392" i="1" s="1"/>
  <c r="F391" i="1" s="1"/>
  <c r="E395" i="1"/>
  <c r="L394" i="1"/>
  <c r="E394" i="1"/>
  <c r="L393" i="1"/>
  <c r="E393" i="1"/>
  <c r="L386" i="1"/>
  <c r="L385" i="1" s="1"/>
  <c r="F386" i="1"/>
  <c r="F385" i="1" s="1"/>
  <c r="E386" i="1"/>
  <c r="E385" i="1" s="1"/>
  <c r="L384" i="1"/>
  <c r="F384" i="1"/>
  <c r="E384" i="1"/>
  <c r="L383" i="1"/>
  <c r="F383" i="1"/>
  <c r="E383" i="1"/>
  <c r="L382" i="1"/>
  <c r="F382" i="1"/>
  <c r="E382" i="1"/>
  <c r="L381" i="1"/>
  <c r="F381" i="1"/>
  <c r="E381" i="1"/>
  <c r="L374" i="1"/>
  <c r="L373" i="1" s="1"/>
  <c r="F374" i="1"/>
  <c r="F373" i="1" s="1"/>
  <c r="E374" i="1"/>
  <c r="E373" i="1" s="1"/>
  <c r="L368" i="1"/>
  <c r="L367" i="1" s="1"/>
  <c r="E368" i="1"/>
  <c r="E367" i="1" s="1"/>
  <c r="L366" i="1"/>
  <c r="F366" i="1"/>
  <c r="E366" i="1"/>
  <c r="L365" i="1"/>
  <c r="F365" i="1"/>
  <c r="F362" i="1" s="1"/>
  <c r="F361" i="1" s="1"/>
  <c r="E365" i="1"/>
  <c r="L364" i="1"/>
  <c r="E364" i="1"/>
  <c r="L363" i="1"/>
  <c r="E363" i="1"/>
  <c r="L356" i="1"/>
  <c r="L355" i="1" s="1"/>
  <c r="E356" i="1"/>
  <c r="E355" i="1" s="1"/>
  <c r="L350" i="1"/>
  <c r="L349" i="1" s="1"/>
  <c r="E350" i="1"/>
  <c r="E349" i="1" s="1"/>
  <c r="L344" i="1"/>
  <c r="L343" i="1" s="1"/>
  <c r="E344" i="1"/>
  <c r="E343" i="1" s="1"/>
  <c r="L342" i="1"/>
  <c r="F342" i="1"/>
  <c r="E342" i="1"/>
  <c r="L341" i="1"/>
  <c r="F341" i="1"/>
  <c r="F338" i="1" s="1"/>
  <c r="F337" i="1" s="1"/>
  <c r="E341" i="1"/>
  <c r="L340" i="1"/>
  <c r="E340" i="1"/>
  <c r="L339" i="1"/>
  <c r="E339" i="1"/>
  <c r="L332" i="1"/>
  <c r="L331" i="1" s="1"/>
  <c r="E332" i="1"/>
  <c r="E331" i="1" s="1"/>
  <c r="L330" i="1"/>
  <c r="F330" i="1"/>
  <c r="E330" i="1"/>
  <c r="L329" i="1"/>
  <c r="F329" i="1"/>
  <c r="F326" i="1" s="1"/>
  <c r="F325" i="1" s="1"/>
  <c r="E329" i="1"/>
  <c r="L328" i="1"/>
  <c r="E328" i="1"/>
  <c r="L327" i="1"/>
  <c r="E327" i="1"/>
  <c r="L320" i="1"/>
  <c r="L319" i="1" s="1"/>
  <c r="E320" i="1"/>
  <c r="E319" i="1" s="1"/>
  <c r="L314" i="1"/>
  <c r="L313" i="1" s="1"/>
  <c r="E314" i="1"/>
  <c r="E313" i="1" s="1"/>
  <c r="L286" i="1"/>
  <c r="L285" i="1" s="1"/>
  <c r="E286" i="1"/>
  <c r="E285" i="1" s="1"/>
  <c r="L284" i="1"/>
  <c r="L272" i="1" s="1"/>
  <c r="F284" i="1"/>
  <c r="F272" i="1" s="1"/>
  <c r="E284" i="1"/>
  <c r="E272" i="1" s="1"/>
  <c r="L283" i="1"/>
  <c r="F283" i="1"/>
  <c r="E283" i="1"/>
  <c r="E271" i="1" s="1"/>
  <c r="E268" i="1" s="1"/>
  <c r="E282" i="1"/>
  <c r="L281" i="1"/>
  <c r="E281" i="1"/>
  <c r="L258" i="1"/>
  <c r="E258" i="1"/>
  <c r="L257" i="1"/>
  <c r="E257" i="1"/>
  <c r="L248" i="1"/>
  <c r="L247" i="1" s="1"/>
  <c r="F248" i="1"/>
  <c r="F247" i="1" s="1"/>
  <c r="E248" i="1"/>
  <c r="E247" i="1" s="1"/>
  <c r="L246" i="1"/>
  <c r="F246" i="1"/>
  <c r="E246" i="1"/>
  <c r="L245" i="1"/>
  <c r="F245" i="1"/>
  <c r="F240" i="1" s="1"/>
  <c r="E245" i="1"/>
  <c r="L243" i="1"/>
  <c r="E243" i="1"/>
  <c r="L241" i="1"/>
  <c r="E241" i="1"/>
  <c r="L234" i="1"/>
  <c r="L233" i="1" s="1"/>
  <c r="E234" i="1"/>
  <c r="E233" i="1" s="1"/>
  <c r="L228" i="1"/>
  <c r="F228" i="1"/>
  <c r="E228" i="1"/>
  <c r="L227" i="1"/>
  <c r="F227" i="1"/>
  <c r="F224" i="1" s="1"/>
  <c r="E227" i="1"/>
  <c r="L226" i="1"/>
  <c r="E226" i="1"/>
  <c r="L225" i="1"/>
  <c r="E225" i="1"/>
  <c r="L213" i="1"/>
  <c r="L212" i="1" s="1"/>
  <c r="F213" i="1"/>
  <c r="F212" i="1" s="1"/>
  <c r="E213" i="1"/>
  <c r="E212" i="1" s="1"/>
  <c r="L211" i="1"/>
  <c r="F211" i="1"/>
  <c r="E211" i="1"/>
  <c r="L210" i="1"/>
  <c r="F210" i="1"/>
  <c r="F207" i="1" s="1"/>
  <c r="E210" i="1"/>
  <c r="L209" i="1"/>
  <c r="E209" i="1"/>
  <c r="L208" i="1"/>
  <c r="E208" i="1"/>
  <c r="L201" i="1"/>
  <c r="L200" i="1" s="1"/>
  <c r="E201" i="1"/>
  <c r="E200" i="1" s="1"/>
  <c r="L191" i="1"/>
  <c r="F191" i="1"/>
  <c r="E191" i="1"/>
  <c r="L190" i="1"/>
  <c r="F190" i="1"/>
  <c r="F187" i="1" s="1"/>
  <c r="E190" i="1"/>
  <c r="L189" i="1"/>
  <c r="L28" i="1" s="1"/>
  <c r="E189" i="1"/>
  <c r="L188" i="1"/>
  <c r="E188" i="1"/>
  <c r="L181" i="1"/>
  <c r="L180" i="1" s="1"/>
  <c r="E181" i="1"/>
  <c r="E180" i="1" s="1"/>
  <c r="L175" i="1"/>
  <c r="L174" i="1" s="1"/>
  <c r="E175" i="1"/>
  <c r="E174" i="1" s="1"/>
  <c r="L169" i="1"/>
  <c r="L168" i="1" s="1"/>
  <c r="E169" i="1"/>
  <c r="E168" i="1" s="1"/>
  <c r="F28" i="1"/>
  <c r="L109" i="1"/>
  <c r="L108" i="1" s="1"/>
  <c r="E109" i="1"/>
  <c r="E108" i="1" s="1"/>
  <c r="L103" i="1"/>
  <c r="L102" i="1" s="1"/>
  <c r="F103" i="1"/>
  <c r="E103" i="1"/>
  <c r="E102" i="1" s="1"/>
  <c r="F102" i="1"/>
  <c r="L89" i="1"/>
  <c r="L88" i="1" s="1"/>
  <c r="E89" i="1"/>
  <c r="E88" i="1" s="1"/>
  <c r="L83" i="1"/>
  <c r="L82" i="1" s="1"/>
  <c r="E83" i="1"/>
  <c r="E82" i="1" s="1"/>
  <c r="L77" i="1"/>
  <c r="L76" i="1" s="1"/>
  <c r="F77" i="1"/>
  <c r="F76" i="1" s="1"/>
  <c r="E77" i="1"/>
  <c r="E76" i="1" s="1"/>
  <c r="L71" i="1"/>
  <c r="L70" i="1" s="1"/>
  <c r="E71" i="1"/>
  <c r="E70" i="1" s="1"/>
  <c r="L65" i="1"/>
  <c r="L64" i="1" s="1"/>
  <c r="E65" i="1"/>
  <c r="E64" i="1" s="1"/>
  <c r="L59" i="1"/>
  <c r="L58" i="1" s="1"/>
  <c r="E59" i="1"/>
  <c r="E58" i="1" s="1"/>
  <c r="L53" i="1"/>
  <c r="L52" i="1" s="1"/>
  <c r="E53" i="1"/>
  <c r="E52" i="1" s="1"/>
  <c r="L47" i="1"/>
  <c r="L46" i="1" s="1"/>
  <c r="E47" i="1"/>
  <c r="E46" i="1" s="1"/>
  <c r="L41" i="1"/>
  <c r="L40" i="1" s="1"/>
  <c r="E41" i="1"/>
  <c r="E40" i="1" s="1"/>
  <c r="L39" i="1"/>
  <c r="F39" i="1"/>
  <c r="E39" i="1"/>
  <c r="L38" i="1"/>
  <c r="F38" i="1"/>
  <c r="F33" i="1" s="1"/>
  <c r="E38" i="1"/>
  <c r="E33" i="1" s="1"/>
  <c r="F12" i="1"/>
  <c r="F10" i="1" s="1"/>
  <c r="F466" i="1" l="1"/>
  <c r="F271" i="1"/>
  <c r="F268" i="1" s="1"/>
  <c r="F267" i="1" s="1"/>
  <c r="F280" i="1"/>
  <c r="F279" i="1" s="1"/>
  <c r="L276" i="1"/>
  <c r="F416" i="1"/>
  <c r="F415" i="1" s="1"/>
  <c r="F482" i="1"/>
  <c r="F479" i="1" s="1"/>
  <c r="F478" i="1" s="1"/>
  <c r="F503" i="1"/>
  <c r="F502" i="1" s="1"/>
  <c r="L566" i="1"/>
  <c r="L569" i="1"/>
  <c r="L568" i="1" s="1"/>
  <c r="F760" i="1"/>
  <c r="F757" i="1" s="1"/>
  <c r="F756" i="1" s="1"/>
  <c r="F762" i="1"/>
  <c r="F794" i="1"/>
  <c r="F793" i="1" s="1"/>
  <c r="F792" i="1" s="1"/>
  <c r="F799" i="1"/>
  <c r="F798" i="1" s="1"/>
  <c r="F239" i="1"/>
  <c r="F566" i="1"/>
  <c r="F563" i="1" s="1"/>
  <c r="F562" i="1" s="1"/>
  <c r="F569" i="1"/>
  <c r="F568" i="1" s="1"/>
  <c r="F623" i="1"/>
  <c r="F622" i="1" s="1"/>
  <c r="F618" i="1"/>
  <c r="F634" i="1"/>
  <c r="F652" i="1"/>
  <c r="F664" i="1"/>
  <c r="F676" i="1"/>
  <c r="F689" i="1"/>
  <c r="F688" i="1" s="1"/>
  <c r="F750" i="1"/>
  <c r="F748" i="1" s="1"/>
  <c r="F859" i="1"/>
  <c r="F858" i="1" s="1"/>
  <c r="F818" i="1"/>
  <c r="F223" i="1"/>
  <c r="L753" i="1"/>
  <c r="F32" i="1"/>
  <c r="F186" i="1"/>
  <c r="F206" i="1"/>
  <c r="F26" i="1"/>
  <c r="L503" i="1"/>
  <c r="L502" i="1" s="1"/>
  <c r="E32" i="1"/>
  <c r="E28" i="1"/>
  <c r="E752" i="1"/>
  <c r="L752" i="1"/>
  <c r="F770" i="1"/>
  <c r="F768" i="1" s="1"/>
  <c r="E16" i="1"/>
  <c r="L187" i="1"/>
  <c r="L186" i="1" s="1"/>
  <c r="L326" i="1"/>
  <c r="L325" i="1" s="1"/>
  <c r="E392" i="1"/>
  <c r="E391" i="1" s="1"/>
  <c r="L392" i="1"/>
  <c r="L391" i="1" s="1"/>
  <c r="E467" i="1"/>
  <c r="E466" i="1" s="1"/>
  <c r="E413" i="1"/>
  <c r="L677" i="1"/>
  <c r="L676" i="1" s="1"/>
  <c r="F820" i="1"/>
  <c r="F414" i="1"/>
  <c r="E326" i="1"/>
  <c r="E325" i="1" s="1"/>
  <c r="E563" i="1"/>
  <c r="E562" i="1" s="1"/>
  <c r="E623" i="1"/>
  <c r="E622" i="1" s="1"/>
  <c r="L623" i="1"/>
  <c r="L622" i="1" s="1"/>
  <c r="E620" i="1"/>
  <c r="L620" i="1"/>
  <c r="F621" i="1"/>
  <c r="L653" i="1"/>
  <c r="L652" i="1" s="1"/>
  <c r="E677" i="1"/>
  <c r="E676" i="1" s="1"/>
  <c r="L689" i="1"/>
  <c r="L688" i="1" s="1"/>
  <c r="E707" i="1"/>
  <c r="E706" i="1" s="1"/>
  <c r="L703" i="1"/>
  <c r="F755" i="1"/>
  <c r="F749" i="1" s="1"/>
  <c r="L762" i="1"/>
  <c r="L413" i="1"/>
  <c r="L821" i="1"/>
  <c r="F16" i="1"/>
  <c r="F8" i="1"/>
  <c r="L338" i="1"/>
  <c r="L337" i="1" s="1"/>
  <c r="E277" i="1"/>
  <c r="E265" i="1" s="1"/>
  <c r="E262" i="1" s="1"/>
  <c r="E362" i="1"/>
  <c r="E361" i="1" s="1"/>
  <c r="L362" i="1"/>
  <c r="L361" i="1" s="1"/>
  <c r="E503" i="1"/>
  <c r="E502" i="1" s="1"/>
  <c r="F521" i="1"/>
  <c r="F520" i="1" s="1"/>
  <c r="L551" i="1"/>
  <c r="L550" i="1" s="1"/>
  <c r="E703" i="1"/>
  <c r="F704" i="1"/>
  <c r="F701" i="1" s="1"/>
  <c r="L705" i="1"/>
  <c r="F278" i="1"/>
  <c r="F266" i="1" s="1"/>
  <c r="F260" i="1" s="1"/>
  <c r="F31" i="1" s="1"/>
  <c r="L33" i="1"/>
  <c r="L32" i="1" s="1"/>
  <c r="E207" i="1"/>
  <c r="E206" i="1" s="1"/>
  <c r="L207" i="1"/>
  <c r="L206" i="1" s="1"/>
  <c r="L280" i="1"/>
  <c r="L279" i="1" s="1"/>
  <c r="E338" i="1"/>
  <c r="E337" i="1" s="1"/>
  <c r="E380" i="1"/>
  <c r="E379" i="1" s="1"/>
  <c r="L380" i="1"/>
  <c r="L379" i="1" s="1"/>
  <c r="F380" i="1"/>
  <c r="F379" i="1" s="1"/>
  <c r="E551" i="1"/>
  <c r="E550" i="1" s="1"/>
  <c r="E689" i="1"/>
  <c r="E688" i="1" s="1"/>
  <c r="L707" i="1"/>
  <c r="L706" i="1" s="1"/>
  <c r="E776" i="1"/>
  <c r="L776" i="1"/>
  <c r="L773" i="1"/>
  <c r="L799" i="1"/>
  <c r="L798" i="1" s="1"/>
  <c r="L819" i="1"/>
  <c r="E821" i="1"/>
  <c r="E859" i="1"/>
  <c r="E858" i="1" s="1"/>
  <c r="L859" i="1"/>
  <c r="L858" i="1" s="1"/>
  <c r="E187" i="1"/>
  <c r="E186" i="1" s="1"/>
  <c r="E12" i="1"/>
  <c r="E10" i="1" s="1"/>
  <c r="E8" i="1" s="1"/>
  <c r="L467" i="1"/>
  <c r="L466" i="1" s="1"/>
  <c r="L411" i="1"/>
  <c r="L275" i="1"/>
  <c r="E280" i="1"/>
  <c r="E279" i="1" s="1"/>
  <c r="E275" i="1"/>
  <c r="E267" i="1"/>
  <c r="L277" i="1"/>
  <c r="L265" i="1" s="1"/>
  <c r="L271" i="1"/>
  <c r="L268" i="1" s="1"/>
  <c r="L267" i="1" s="1"/>
  <c r="E411" i="1"/>
  <c r="L479" i="1"/>
  <c r="L478" i="1" s="1"/>
  <c r="E224" i="1"/>
  <c r="E223" i="1" s="1"/>
  <c r="L224" i="1"/>
  <c r="L223" i="1" s="1"/>
  <c r="E240" i="1"/>
  <c r="E239" i="1" s="1"/>
  <c r="L240" i="1"/>
  <c r="L239" i="1" s="1"/>
  <c r="E416" i="1"/>
  <c r="E415" i="1" s="1"/>
  <c r="L416" i="1"/>
  <c r="L415" i="1" s="1"/>
  <c r="E479" i="1"/>
  <c r="E478" i="1" s="1"/>
  <c r="L563" i="1"/>
  <c r="L562" i="1" s="1"/>
  <c r="E704" i="1"/>
  <c r="L704" i="1"/>
  <c r="F705" i="1"/>
  <c r="E762" i="1"/>
  <c r="E760" i="1"/>
  <c r="E521" i="1"/>
  <c r="E520" i="1" s="1"/>
  <c r="L521" i="1"/>
  <c r="L520" i="1" s="1"/>
  <c r="E533" i="1"/>
  <c r="E532" i="1" s="1"/>
  <c r="L533" i="1"/>
  <c r="L532" i="1" s="1"/>
  <c r="E569" i="1"/>
  <c r="E568" i="1" s="1"/>
  <c r="E635" i="1"/>
  <c r="E634" i="1" s="1"/>
  <c r="L635" i="1"/>
  <c r="L634" i="1" s="1"/>
  <c r="E619" i="1"/>
  <c r="F620" i="1"/>
  <c r="E621" i="1"/>
  <c r="L621" i="1"/>
  <c r="E665" i="1"/>
  <c r="E664" i="1" s="1"/>
  <c r="L665" i="1"/>
  <c r="L664" i="1" s="1"/>
  <c r="E770" i="1"/>
  <c r="L770" i="1"/>
  <c r="E773" i="1"/>
  <c r="E784" i="1"/>
  <c r="L784" i="1"/>
  <c r="L793" i="1"/>
  <c r="L792" i="1" s="1"/>
  <c r="E820" i="1"/>
  <c r="L820" i="1"/>
  <c r="F821" i="1"/>
  <c r="E757" i="1"/>
  <c r="E751" i="1"/>
  <c r="L757" i="1"/>
  <c r="L756" i="1" s="1"/>
  <c r="L751" i="1"/>
  <c r="E799" i="1"/>
  <c r="E798" i="1" s="1"/>
  <c r="E795" i="1"/>
  <c r="E793" i="1" s="1"/>
  <c r="E792" i="1" s="1"/>
  <c r="E835" i="1"/>
  <c r="E834" i="1" s="1"/>
  <c r="L835" i="1"/>
  <c r="L834" i="1" s="1"/>
  <c r="L818" i="1"/>
  <c r="E26" i="1"/>
  <c r="L26" i="1"/>
  <c r="E276" i="1"/>
  <c r="F277" i="1"/>
  <c r="E278" i="1"/>
  <c r="E266" i="1" s="1"/>
  <c r="L278" i="1"/>
  <c r="L266" i="1" s="1"/>
  <c r="E412" i="1"/>
  <c r="E13" i="1" s="1"/>
  <c r="L412" i="1"/>
  <c r="L13" i="1" s="1"/>
  <c r="E414" i="1"/>
  <c r="L414" i="1"/>
  <c r="E618" i="1"/>
  <c r="E653" i="1"/>
  <c r="E652" i="1" s="1"/>
  <c r="E731" i="1"/>
  <c r="E730" i="1" s="1"/>
  <c r="E702" i="1"/>
  <c r="L731" i="1"/>
  <c r="L730" i="1" s="1"/>
  <c r="L702" i="1"/>
  <c r="E755" i="1"/>
  <c r="E769" i="1"/>
  <c r="L755" i="1"/>
  <c r="L769" i="1"/>
  <c r="L11" i="1" l="1"/>
  <c r="L9" i="1" s="1"/>
  <c r="F617" i="1"/>
  <c r="F616" i="1" s="1"/>
  <c r="L12" i="1"/>
  <c r="L10" i="1" s="1"/>
  <c r="F817" i="1"/>
  <c r="F816" i="1" s="1"/>
  <c r="F413" i="1"/>
  <c r="F410" i="1" s="1"/>
  <c r="F409" i="1" s="1"/>
  <c r="F265" i="1"/>
  <c r="F262" i="1" s="1"/>
  <c r="F261" i="1" s="1"/>
  <c r="F274" i="1"/>
  <c r="F273" i="1" s="1"/>
  <c r="L7" i="1"/>
  <c r="F700" i="1"/>
  <c r="F13" i="1"/>
  <c r="F11" i="1"/>
  <c r="L768" i="1"/>
  <c r="L817" i="1"/>
  <c r="E750" i="1"/>
  <c r="E748" i="1" s="1"/>
  <c r="E701" i="1"/>
  <c r="E700" i="1" s="1"/>
  <c r="E274" i="1"/>
  <c r="E273" i="1" s="1"/>
  <c r="L750" i="1"/>
  <c r="L748" i="1" s="1"/>
  <c r="E259" i="1"/>
  <c r="E756" i="1"/>
  <c r="L701" i="1"/>
  <c r="L700" i="1" s="1"/>
  <c r="E617" i="1"/>
  <c r="E616" i="1" s="1"/>
  <c r="L410" i="1"/>
  <c r="L409" i="1" s="1"/>
  <c r="L816" i="1"/>
  <c r="E768" i="1"/>
  <c r="L617" i="1"/>
  <c r="L616" i="1" s="1"/>
  <c r="L259" i="1"/>
  <c r="L262" i="1"/>
  <c r="L261" i="1" s="1"/>
  <c r="E410" i="1"/>
  <c r="E409" i="1" s="1"/>
  <c r="E817" i="1"/>
  <c r="E816" i="1" s="1"/>
  <c r="E260" i="1"/>
  <c r="E261" i="1"/>
  <c r="L274" i="1"/>
  <c r="L273" i="1" s="1"/>
  <c r="L749" i="1"/>
  <c r="E749" i="1"/>
  <c r="L260" i="1"/>
  <c r="E11" i="1"/>
  <c r="F259" i="1" l="1"/>
  <c r="F256" i="1" s="1"/>
  <c r="F255" i="1" s="1"/>
  <c r="F9" i="1"/>
  <c r="E9" i="1"/>
  <c r="E256" i="1"/>
  <c r="E255" i="1" s="1"/>
  <c r="E30" i="1"/>
  <c r="L256" i="1"/>
  <c r="L255" i="1" s="1"/>
  <c r="L30" i="1"/>
  <c r="L24" i="1" s="1"/>
  <c r="F30" i="1"/>
  <c r="E31" i="1"/>
  <c r="L31" i="1"/>
  <c r="F15" i="1" l="1"/>
  <c r="F7" i="1" s="1"/>
  <c r="F24" i="1"/>
  <c r="F22" i="1" s="1"/>
  <c r="E15" i="1"/>
  <c r="E7" i="1" s="1"/>
  <c r="E24" i="1"/>
  <c r="E22" i="1" s="1"/>
  <c r="L22" i="1"/>
</calcChain>
</file>

<file path=xl/comments1.xml><?xml version="1.0" encoding="utf-8"?>
<comments xmlns="http://schemas.openxmlformats.org/spreadsheetml/2006/main">
  <authors>
    <author>Елена Горбачева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Горбачева: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2020г. (годовой)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Горбачева:</t>
        </r>
        <r>
          <rPr>
            <sz val="9"/>
            <color indexed="81"/>
            <rFont val="Tahoma"/>
            <family val="2"/>
            <charset val="204"/>
          </rPr>
          <t xml:space="preserve">
показатель 2020г. (годовой)</t>
        </r>
      </text>
    </comment>
  </commentList>
</comments>
</file>

<file path=xl/sharedStrings.xml><?xml version="1.0" encoding="utf-8"?>
<sst xmlns="http://schemas.openxmlformats.org/spreadsheetml/2006/main" count="1671" uniqueCount="562">
  <si>
    <t>руб.</t>
  </si>
  <si>
    <t>№
п/п</t>
  </si>
  <si>
    <t>Наименование Программы/подпрограммы/основного мероприятия/мероприятия</t>
  </si>
  <si>
    <t>Администратор/Исполнитель</t>
  </si>
  <si>
    <t>Источник финансирования</t>
  </si>
  <si>
    <t>Объем ресурсного обеспечения, утвержденный Программой</t>
  </si>
  <si>
    <t>Кассовые расходы</t>
  </si>
  <si>
    <t>Краткое описание текущего состояния процесса реализации основного мероприятия, мероприятия</t>
  </si>
  <si>
    <t>Наименование целевого индикатора (показателя)</t>
  </si>
  <si>
    <t xml:space="preserve">единиц измерения </t>
  </si>
  <si>
    <t>План</t>
  </si>
  <si>
    <t>Факт</t>
  </si>
  <si>
    <t>Справочно: Объем бюджетных ассигнований, утвержденный Законом о бюджете</t>
  </si>
  <si>
    <t>4.</t>
  </si>
  <si>
    <t>Государственная программа Ивановской области "Развитие здравоохранения Ивановской области"</t>
  </si>
  <si>
    <t>Департамент здравоохранения Ивановской области</t>
  </si>
  <si>
    <t>Всего:</t>
  </si>
  <si>
    <t xml:space="preserve">Смертность населения от всех причин
</t>
  </si>
  <si>
    <t>на 1000 населения</t>
  </si>
  <si>
    <t>кроме того, остаток средств 2019 года</t>
  </si>
  <si>
    <t>бюджетные ассигнования всего, в т.ч.:</t>
  </si>
  <si>
    <t xml:space="preserve">Младенческая смертность
</t>
  </si>
  <si>
    <t>на 1000 родившихся живыми</t>
  </si>
  <si>
    <t xml:space="preserve"> - областной бюджет</t>
  </si>
  <si>
    <t xml:space="preserve">Обеспеченность населения врачами
</t>
  </si>
  <si>
    <t>на 10 тыс.населения</t>
  </si>
  <si>
    <t xml:space="preserve"> - федеральный бюджет</t>
  </si>
  <si>
    <t xml:space="preserve">Количество среднего медицинского персонала, приходящегося на 1 врача
</t>
  </si>
  <si>
    <t>человек</t>
  </si>
  <si>
    <t>бюджеты государственных внебюджетных фондов</t>
  </si>
  <si>
    <t xml:space="preserve">Общая продолжительность жизни
</t>
  </si>
  <si>
    <t>лет</t>
  </si>
  <si>
    <t>-</t>
  </si>
  <si>
    <t xml:space="preserve">бюджет территориального фонда обязательного медицинского страхования Ивановской области
</t>
  </si>
  <si>
    <t>Суммарный коэффициент рождаемости</t>
  </si>
  <si>
    <t>единиц</t>
  </si>
  <si>
    <t>Естественный прирост населения</t>
  </si>
  <si>
    <t>Смертность населения в трудоспособном возрасте</t>
  </si>
  <si>
    <t>на 100 тыс. населения</t>
  </si>
  <si>
    <t>Смертность от болезней системы кровообращения</t>
  </si>
  <si>
    <t>Смертность от новообразований (в том числе злокачественных)</t>
  </si>
  <si>
    <t>Среднемесячная начисленная заработная плата по виду экономической деятельности "Деятельность в области здравоохранения и социальных услуг"</t>
  </si>
  <si>
    <t>рублей</t>
  </si>
  <si>
    <t>1.</t>
  </si>
  <si>
    <t>Подпрограмма "Модернизация системы здравоохранения Ивановской области"</t>
  </si>
  <si>
    <t xml:space="preserve"> - бюджеты государственных внебюджетных фондов</t>
  </si>
  <si>
    <t>внебюджетное финансирование</t>
  </si>
  <si>
    <t>1.1.</t>
  </si>
  <si>
    <t>Основное мероприятие "Укрепление материально-технической базы областных учреждений здравоохранения"</t>
  </si>
  <si>
    <t>1.1.1.</t>
  </si>
  <si>
    <t>Капитальный ремонт областных учреждений здравоохранения</t>
  </si>
  <si>
    <t>Удельный вес медицинских организаций, в которых проведены работы по капитальному ремонту, по отношению к общему количеству медицинских организаций</t>
  </si>
  <si>
    <t>%</t>
  </si>
  <si>
    <t>1.1.2.</t>
  </si>
  <si>
    <t>Приобретение оборудования областными учреждениями здравоохранения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</si>
  <si>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</si>
  <si>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>1.1.3.</t>
  </si>
  <si>
    <t xml:space="preserve">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</si>
  <si>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</si>
  <si>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>1.1.4.</t>
  </si>
  <si>
    <t xml:space="preserve">Разработка (корректировка) проектно-сметной документации на капитальный ремонт областных учреждений здравоохранения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</si>
  <si>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</si>
  <si>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>1.1.5.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</si>
  <si>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</si>
  <si>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</si>
  <si>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>1.1.6.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</si>
  <si>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</si>
  <si>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</si>
  <si>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1.1.7.</t>
  </si>
  <si>
    <t xml:space="preserve">Приобретение мобильного пункта для прохождения диспансеризации
</t>
  </si>
  <si>
    <t xml:space="preserve">Приобретение мобильного пункта для прохождения диспансеризации
</t>
  </si>
  <si>
    <t>штука</t>
  </si>
  <si>
    <t>1.1.8.</t>
  </si>
  <si>
    <t xml:space="preserve">Проектирование и создание сети радиосвязи службы скорой медицинской помощи Ивановской области
</t>
  </si>
  <si>
    <t xml:space="preserve">Разработанный проект по созданию сети радиосвязи службы скорой медицинской помощи
</t>
  </si>
  <si>
    <t>шт.</t>
  </si>
  <si>
    <t>1.1.9.</t>
  </si>
  <si>
    <t xml:space="preserve">Благоустройство территории областных учреждений здравоохранения
</t>
  </si>
  <si>
    <t xml:space="preserve">Удельный вес медицинских организаций, в которых проведены работы по благоустройству территории, к общему количеству медицинских организаций
</t>
  </si>
  <si>
    <t>1.1.10.</t>
  </si>
  <si>
    <t>Исполнение судебных актов о взыскании задолженности по заключенным контрактам</t>
  </si>
  <si>
    <t>1.1.11.</t>
  </si>
  <si>
    <t>1.2.</t>
  </si>
  <si>
    <t xml:space="preserve">Региональный проект "Борьба с онкологическими заболеваниями"
</t>
  </si>
  <si>
    <t>1.2.1.</t>
  </si>
  <si>
    <t xml:space="preserve">Переоснащение медицинских организаций, оказывающих медицинскую помощь больным с онкологическими заболеваниями
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</si>
  <si>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</si>
  <si>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</si>
  <si>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</si>
  <si>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</si>
  <si>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>1.2.2.</t>
  </si>
  <si>
    <t>1.2.3.</t>
  </si>
  <si>
    <t xml:space="preserve">Капитальный ремонт областных учреждений здравоохранения
</t>
  </si>
  <si>
    <t>1.3.</t>
  </si>
  <si>
    <t xml:space="preserve">Региональный проект "Борьба с сердечно-сосудистыми заболеваниями"
</t>
  </si>
  <si>
    <t>1.3.1.</t>
  </si>
  <si>
    <t xml:space="preserve">Оснащение оборудованием региональных сосудистых центров и первичных сосудистых отделений
</t>
  </si>
  <si>
    <t>чел.</t>
  </si>
  <si>
    <t xml:space="preserve">Больничная летальность от инфаркта миокарда, %
</t>
  </si>
  <si>
    <t xml:space="preserve">Больничная летальность от острого нарушения мозгового кровообращения, %
</t>
  </si>
  <si>
    <t xml:space="preserve">Количество рентгенэндоваскулярных вмешательств в лечебных целях, тыс. ед.
</t>
  </si>
  <si>
    <t>тыс. единиц</t>
  </si>
  <si>
    <t>1.3.2.</t>
  </si>
  <si>
    <t>1.4.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</si>
  <si>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</si>
  <si>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1.4.1.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</si>
  <si>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
</t>
  </si>
  <si>
    <t xml:space="preserve">Снижение младенческой смертности (до 4,5 случая на 1 тыс. родившихся детей)
</t>
  </si>
  <si>
    <t xml:space="preserve">промилле (0,1 процента)
</t>
  </si>
  <si>
    <t>Доля преждевременных родов (22 - 37 недель) в перинатальных центрах (%)</t>
  </si>
  <si>
    <t>Смертность детей в возрасте 0 - 4 года на 1000 родившихся живыми</t>
  </si>
  <si>
    <t>Смертность детей в возрасте 0 - 17 лет на 100000 детей соответствующего возраста</t>
  </si>
  <si>
    <t>число случаев на 100 тысяч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</si>
  <si>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</si>
  <si>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</si>
  <si>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</si>
  <si>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</si>
  <si>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</si>
  <si>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</si>
  <si>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</si>
  <si>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>1.5.</t>
  </si>
  <si>
    <t xml:space="preserve">Региональный проект "Развитие системы оказания первичной медико-санитарной помощи"
</t>
  </si>
  <si>
    <t>Число граждан, прошедших профилактические осмотры</t>
  </si>
  <si>
    <t xml:space="preserve">миллионов человек
</t>
  </si>
  <si>
    <t>1.5.1.</t>
  </si>
  <si>
    <t xml:space="preserve">Приобретение и установка модульных конструкций фельдшерско-акушерских пунктов и врачебных амбулаторий для населенных пунктов
</t>
  </si>
  <si>
    <t xml:space="preserve">Приобретение и установка новых фельдшерских, фельдшерско-акушерских пунктов, врачебных амбулаторий
</t>
  </si>
  <si>
    <t>1.6.</t>
  </si>
  <si>
    <t xml:space="preserve"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</si>
  <si>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>1.6.1.</t>
  </si>
  <si>
    <t xml:space="preserve">Создание единого цифрового контура в здравоохранении на основе единой государственной информационной системы здравоохранения (ЕГИСЗ)
</t>
  </si>
  <si>
    <t>В результате неисполнения обязательств поставщиком по заключенному контракту</t>
  </si>
  <si>
    <t xml:space="preserve"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
</t>
  </si>
  <si>
    <t xml:space="preserve">тыс. человек 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</si>
  <si>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</si>
  <si>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</si>
  <si>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</si>
  <si>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1.7.</t>
  </si>
  <si>
    <t xml:space="preserve">Строительство учреждений здравоохранения
</t>
  </si>
  <si>
    <t>1.7.1.</t>
  </si>
  <si>
    <t xml:space="preserve">Содержание и обеспечение сохранности имущества инфекционного госпиталя до начала оказания на его базе медицинской помощи за счет средств обязательного медицинского страхования
</t>
  </si>
  <si>
    <t xml:space="preserve"> Департамент строительства и архитектуры Ивановской области
</t>
  </si>
  <si>
    <t>1.7.2.</t>
  </si>
  <si>
    <t>Разработка проектной документации на строительство поликлиник и врачебных амбулаторий</t>
  </si>
  <si>
    <t>2.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</si>
  <si>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</si>
  <si>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2.1.</t>
  </si>
  <si>
    <t>Основное мероприятие "Оказание первичной медико-санитарной помощи"</t>
  </si>
  <si>
    <t>2.1.1.</t>
  </si>
  <si>
    <t>Оказание первичной медико-санитарной помощи в амбулаторных условиях</t>
  </si>
  <si>
    <t>Число посещений, в т.ч. по профилям:</t>
  </si>
  <si>
    <t>условных единиц</t>
  </si>
  <si>
    <t>Число посещений. Психиатрия</t>
  </si>
  <si>
    <t>Число посещений. Фтизиатрия</t>
  </si>
  <si>
    <t>Число посещений. Наркология</t>
  </si>
  <si>
    <t>Число посещений. Венерология</t>
  </si>
  <si>
    <t>Число посещений. Профпатология</t>
  </si>
  <si>
    <t>Число посещений с профилактической и иными целями, в т.ч. по профилям:</t>
  </si>
  <si>
    <t xml:space="preserve">Число посещений с профилактической и иными целями. Психиатрия </t>
  </si>
  <si>
    <t>Число посещений с профилактической и иными целями. Фтизиатрия</t>
  </si>
  <si>
    <t>Число посещений с профилактической и иными целями. Наркология</t>
  </si>
  <si>
    <t>Число посещений с профилактической и иными целями. Венерология</t>
  </si>
  <si>
    <t>Число посещений с профилактической и иными целями. Профпатология</t>
  </si>
  <si>
    <t>Число посещений для проведения углубленных медицинских обследований спортсменов</t>
  </si>
  <si>
    <t>Число осмотров для проведения углубленных медицинских обследований спортсменов сборных команд Ивановской области</t>
  </si>
  <si>
    <t>Число посещений к физиотерапевту</t>
  </si>
  <si>
    <t>Число посещений по поводу заболевания, в том числе по профилям:</t>
  </si>
  <si>
    <t>Число посещений по поводу заболевания. Психиатрия</t>
  </si>
  <si>
    <t>Число посещений по поводу заболевания. Фтизиатрия</t>
  </si>
  <si>
    <t>Число посещений по поводу заболевания. Наркология</t>
  </si>
  <si>
    <t>Число посещений по поводу заболевания. Венерология</t>
  </si>
  <si>
    <t>Число обращений по поводу заболевания, в т.ч. по профилям:</t>
  </si>
  <si>
    <t>Число обращений по поводу заболевания. Психиатрия</t>
  </si>
  <si>
    <t>Число обращений по поводу заболевания. Фтизиатрия</t>
  </si>
  <si>
    <t>Число обращений по поводу заболевания. Наркология</t>
  </si>
  <si>
    <t>Число обращений по поводу заболевания. Венерология</t>
  </si>
  <si>
    <t>Соответствие порядкам оказания медицинской помощи и на основе стандартов медицинской помощи</t>
  </si>
  <si>
    <t>Удовлетворенность потребителей в оказанной государственной услуге</t>
  </si>
  <si>
    <t>2.1.2.</t>
  </si>
  <si>
    <t>Закупка аллергена туберкулезного для проведения иммунодиагностики</t>
  </si>
  <si>
    <t>Охват туберкулинодиагностикой детского населения Ивановской области от 1 года до 17 лет включительно</t>
  </si>
  <si>
    <t>2.1.3.</t>
  </si>
  <si>
    <t xml:space="preserve">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
</t>
  </si>
  <si>
    <t xml:space="preserve">Число пациентов в субъекте Российской Федерации, больных новой коронавирусной инфекцией (COVID-19), обеспеченных необходимыми лекарственными препаратами в амбулаторных условиях
</t>
  </si>
  <si>
    <t>2.2.</t>
  </si>
  <si>
    <t>Основное мероприятие "Профилактика инфекционных заболеваний, включая иммунопрофилактику"</t>
  </si>
  <si>
    <t>2.2.1.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</si>
  <si>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</si>
  <si>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</t>
  </si>
  <si>
    <t>доз</t>
  </si>
  <si>
    <t>2.3.</t>
  </si>
  <si>
    <t>Основное мероприятие "Обеспечение лекарственными препаратами, медицинскими изделиями и лечебным питанием отдельных групп населения Ивановской области"</t>
  </si>
  <si>
    <t>2.3.1.</t>
  </si>
  <si>
    <t>Реализация отдельных полномочий в области лекарственного обеспечения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</si>
  <si>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</si>
  <si>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>2.3.2.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</si>
  <si>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</si>
  <si>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</si>
  <si>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2.3.3.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</si>
  <si>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 - Прауэра), а также после трансплантации органов и (или) тканей</t>
  </si>
  <si>
    <t xml:space="preserve">Доля рецептов, находящихся на отсроченном обеспечении
</t>
  </si>
  <si>
    <t>2.4.</t>
  </si>
  <si>
    <t xml:space="preserve">"Региональный проект "Старшее поколение
</t>
  </si>
  <si>
    <t>2.4.1.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</si>
  <si>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</si>
  <si>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</si>
  <si>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95,0
</t>
  </si>
  <si>
    <t xml:space="preserve">Охват граждан старше трудоспособного возраста
профилактическими осмотрами, включая диспансеризацию
</t>
  </si>
  <si>
    <t xml:space="preserve">Уровень госпитализации на геронтологические койки лиц старше 60 лет на 10 тыс. населения соответствующего возраста
</t>
  </si>
  <si>
    <t xml:space="preserve">условных единиц
</t>
  </si>
  <si>
    <t>2.4.2.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</si>
  <si>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организации.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</si>
  <si>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</si>
  <si>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>2.5.</t>
  </si>
  <si>
    <t xml:space="preserve">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</si>
  <si>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>2.5.1.</t>
  </si>
  <si>
    <t xml:space="preserve">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здоровья).
</t>
  </si>
  <si>
    <t xml:space="preserve">Смертность женщин в возрасте 16 - 54 лет
</t>
  </si>
  <si>
    <t xml:space="preserve">на 100 тысяч человек
</t>
  </si>
  <si>
    <t xml:space="preserve">Смертность мужчин в возрасте 16 - 59 лет
</t>
  </si>
  <si>
    <t>2.6.</t>
  </si>
  <si>
    <t xml:space="preserve">Региональный проект "Борьба с сердечно-сосудистыми заболеваниями"
</t>
  </si>
  <si>
    <t>2.6.1.</t>
  </si>
  <si>
    <t xml:space="preserve">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наблюдении.
</t>
  </si>
  <si>
    <t xml:space="preserve">Объем лекарственных препаратов в соответствии с перечнем, утверждаемым Министерством здравоохранения Российской Федерации, лиц, лекарственными препаратами для медицинского применения в соответствии с Федеральным законом от 17.07.1999 N 178-ФЗ "О государственной социальной помощи"
</t>
  </si>
  <si>
    <t>упаковок</t>
  </si>
  <si>
    <t xml:space="preserve">387122
</t>
  </si>
  <si>
    <t>2.6.2.</t>
  </si>
  <si>
    <t xml:space="preserve">Финансовое обеспечение расходов на организационные мероприятия, связанные с обеспечением лекарственными препаратами в амбулаторных условиях лиц, перенесших острое нарушение мозгового кровообращения, инфаркт миокарда и другие острые сердечно-сосудистые заболевания
</t>
  </si>
  <si>
    <t>Доля лиц, обеспеченных лекарственными препаратами в амбулаторных условиях, в общем числе лиц, перенесших острое нарушение мозгового кровообращения, инфаркт миокарда и другие острые сердечно-сосудистые заболевания и находящихся под диспансерным наблюдением</t>
  </si>
  <si>
    <t xml:space="preserve">процентов </t>
  </si>
  <si>
    <t>3.</t>
  </si>
  <si>
    <t xml:space="preserve"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</t>
  </si>
  <si>
    <t>3.1.</t>
  </si>
  <si>
    <t>Основное мероприятие "Специализированная медицинская помощь"</t>
  </si>
  <si>
    <t>3.1.1.</t>
  </si>
  <si>
    <t>Оказание специализированной медицинской помощи в стационарных условиях</t>
  </si>
  <si>
    <t>Случаев госпитализации, в т.ч. по профилям:</t>
  </si>
  <si>
    <t>Случаев госпитализации. Психиатрия</t>
  </si>
  <si>
    <t>Случаев госпитализации. Фтизиатрия</t>
  </si>
  <si>
    <t>Случаев госпитализации. Психиатрия-наркология (в части наркологии)</t>
  </si>
  <si>
    <t>Случаев госпитализации. Дерматовенерология (в части венерологии)</t>
  </si>
  <si>
    <t>3.1.2.</t>
  </si>
  <si>
    <t>Проведение патологоанатомических вскрытий</t>
  </si>
  <si>
    <t>Количество вскрытий</t>
  </si>
  <si>
    <t>Соответствие порядку оказания медицинской помощи по профилю "Патологическая анатомия"</t>
  </si>
  <si>
    <t>3.1.3.</t>
  </si>
  <si>
    <t>Оказание специализированной медицинской помощи в условиях дневного стационара</t>
  </si>
  <si>
    <t>Случаев лечения, в т.ч. по профилям:</t>
  </si>
  <si>
    <t>Случаев лечения. Психиатрия</t>
  </si>
  <si>
    <t>Случаев лечения. Фтизиатрия</t>
  </si>
  <si>
    <t>Случаев лечения. Психиатрия-наркология (в части наркологии)</t>
  </si>
  <si>
    <t>3.1.4.</t>
  </si>
  <si>
    <t>Закупка лекарственных препаратов, необходимых для лечения больных с туберкулезом с широкой лекарственной устойчивостью</t>
  </si>
  <si>
    <t>Смертность от туберкулеза</t>
  </si>
  <si>
    <t>3.1.5.</t>
  </si>
  <si>
    <t xml:space="preserve"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</si>
  <si>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</t>
  </si>
  <si>
    <t xml:space="preserve">Число пациентов. Нейрохирургия
</t>
  </si>
  <si>
    <t xml:space="preserve">Число пациентов. Сердечно-сосудистая хирургия
</t>
  </si>
  <si>
    <t xml:space="preserve">Число пациентов. Травматология и ортопедия
</t>
  </si>
  <si>
    <t xml:space="preserve">Число пациентов. Офтальмология
</t>
  </si>
  <si>
    <t xml:space="preserve">Число пациентов. Урология
</t>
  </si>
  <si>
    <t xml:space="preserve">Число пациентов. Педиатрия
</t>
  </si>
  <si>
    <t xml:space="preserve">Число пациентов. Онкология
</t>
  </si>
  <si>
    <t>3.1.6.</t>
  </si>
  <si>
    <t xml:space="preserve">Оказание жителям Ивановской области высокотехнологичной медицинской помощи,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</si>
  <si>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</si>
  <si>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</si>
  <si>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</si>
  <si>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</si>
  <si>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</si>
  <si>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Онкология</t>
  </si>
  <si>
    <t>3.1.7.</t>
  </si>
  <si>
    <t xml:space="preserve">Оказание медицинской помощи в экстренной форме не застрахованным и не идентифицированным в системе обязательного медицинского страхования гражданам при заболеваниях и состояниях, входящих в базовую программу обязательного медицинского страхования
</t>
  </si>
  <si>
    <t>Число пациентов</t>
  </si>
  <si>
    <t>3.2.</t>
  </si>
  <si>
    <t>Основное мероприятие "Совершенствование оказания медицинской помощи лицам, инфицированным вирусом иммунодефицита человека, гепатитами В и С"</t>
  </si>
  <si>
    <t>3.2.1.</t>
  </si>
  <si>
    <t>Оказание медицинской помощи лицам, инфицированным вирусом иммунодефицита человека, гепатитами В и С</t>
  </si>
  <si>
    <t>Число посещений. ВИЧ-инфекция</t>
  </si>
  <si>
    <t>Число посещений с профилактической и иными целями</t>
  </si>
  <si>
    <t>Число посещений по поводу заболевания</t>
  </si>
  <si>
    <t>Число обращений по поводу заболевания</t>
  </si>
  <si>
    <t>3.3.</t>
  </si>
  <si>
    <t xml:space="preserve">Основное мероприятие "Предупреждение и борьба с социально значимыми инфекционными заболеваниями"
</t>
  </si>
  <si>
    <t>3.3.1.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</si>
  <si>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
</t>
  </si>
  <si>
    <t xml:space="preserve">Охват медицинским освидетельствованием на ВИЧ-инфекцию населения субъекта Российской Федерации
</t>
  </si>
  <si>
    <t xml:space="preserve">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
</t>
  </si>
  <si>
    <t>3.3.2.</t>
  </si>
  <si>
    <t xml:space="preserve">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
</t>
  </si>
  <si>
    <t xml:space="preserve">Уровень информированности населения в возрасте 18 - 49 лет по вопросам ВИЧ-инфекции
</t>
  </si>
  <si>
    <t>3.3.3.</t>
  </si>
  <si>
    <t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</si>
  <si>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>Охват населения профилактическими осмотрами на туберкулез</t>
  </si>
  <si>
    <t>3.4.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</si>
  <si>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</si>
  <si>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3.4.1.</t>
  </si>
  <si>
    <t xml:space="preserve">Осуществление заготовки, хранения, транспортировки и обеспечения безопасности донорской крови и (или) ее компонентов
</t>
  </si>
  <si>
    <t xml:space="preserve"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
</t>
  </si>
  <si>
    <t xml:space="preserve">Условная единиц продукта переработки (в перерасчете на 1 литр цельной крови)
</t>
  </si>
  <si>
    <t>3.4.2.</t>
  </si>
  <si>
    <t xml:space="preserve">Обеспечение доноров, безвозмездно сдавших кровь и (или) ее компоненты, бесплатным питанием
</t>
  </si>
  <si>
    <t xml:space="preserve">Число доноров крови и ее компонентов
</t>
  </si>
  <si>
    <t>на 1000 человек населения</t>
  </si>
  <si>
    <t>3.5.</t>
  </si>
  <si>
    <t xml:space="preserve">Региональный проект "Развитие экспорта медицинских услуг"
</t>
  </si>
  <si>
    <t>3.5.1.</t>
  </si>
  <si>
    <t xml:space="preserve">Развитие экспорта медицинских услуг
</t>
  </si>
  <si>
    <t xml:space="preserve">Количество пролеченных иностранных граждан
</t>
  </si>
  <si>
    <t xml:space="preserve">тысяча человек
</t>
  </si>
  <si>
    <t>3.6.</t>
  </si>
  <si>
    <t xml:space="preserve">Основное мероприятие "Совершенствование оказания скорой, в том числе скорой специализированной, медицинской помощи
</t>
  </si>
  <si>
    <t>3.6.1.</t>
  </si>
  <si>
    <t xml:space="preserve">Оказание скорой, в том числе скорой специализированной, медицинской помощи, не включенной в территориальную программу обязательного медицинского страхования
</t>
  </si>
  <si>
    <t xml:space="preserve">Число пациентов
</t>
  </si>
  <si>
    <t>3.6.2.</t>
  </si>
  <si>
    <t xml:space="preserve">Оказание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
</t>
  </si>
  <si>
    <t xml:space="preserve">Количество выполненных вызовов
</t>
  </si>
  <si>
    <t>3.7.</t>
  </si>
  <si>
    <t>Региональный проект "Развитие системы оказания первичной медико-санитарной помощи"</t>
  </si>
  <si>
    <t>3.7.1.</t>
  </si>
  <si>
    <t xml:space="preserve">Обеспечение закупки авиационных работ в целях оказания медицинской помощи
</t>
  </si>
  <si>
    <t xml:space="preserve">Число лиц (пациентов), дополнительно эвакуированных с использованием санитарной авиации (ежегодно, человек), не менее
</t>
  </si>
  <si>
    <t xml:space="preserve">Подпрограмма "Паллиативная медицинская помощь" </t>
  </si>
  <si>
    <t>4.1.</t>
  </si>
  <si>
    <t>Основное мероприятие "Оказание паллиативной помощи"</t>
  </si>
  <si>
    <t>4.1.1.</t>
  </si>
  <si>
    <t>Финансовое обеспечение паллиативной медицинской помощи</t>
  </si>
  <si>
    <t xml:space="preserve">Департамент здравоохранения Ивановской области, территориальный фонд обязательного медицинского страхования Ивановской области
</t>
  </si>
  <si>
    <t>Объем оказания паллиативной медицинской помощи в стационарных условиях</t>
  </si>
  <si>
    <t>койко-дней</t>
  </si>
  <si>
    <t>Объем оказания паллиативной медицинской помощи в амбулаторных условиях</t>
  </si>
  <si>
    <t>посещений</t>
  </si>
  <si>
    <t>4.1.2.</t>
  </si>
  <si>
    <t xml:space="preserve">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
</t>
  </si>
  <si>
    <t>Уровень обеспеченности койками для оказания паллиативной медицинской помощи</t>
  </si>
  <si>
    <t xml:space="preserve">тысяч коек
</t>
  </si>
  <si>
    <t>Число амбулаторных посещений с паллиативной целью к врачам-специалистам и среднему медицинскому персоналу любых специальностей</t>
  </si>
  <si>
    <t xml:space="preserve">тысяч посещений
</t>
  </si>
  <si>
    <t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</t>
  </si>
  <si>
    <t>4.1.3.</t>
  </si>
  <si>
    <t xml:space="preserve">Развитие паллиативной медицинской помощи Развитие паллиативной медицинской помощи (Обеспечение лекарственными препаратами, в том числе для обезболивания)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</si>
  <si>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</si>
  <si>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>процент</t>
  </si>
  <si>
    <t>4.1.4.</t>
  </si>
  <si>
    <t xml:space="preserve">Финансовое обеспечение расходов на организационные мероприятия, связанные с обеспечением лекарственными препаратами, в том числе для обезболивания, лиц, нуждающихся в паллиативной медицинской помощи"
</t>
  </si>
  <si>
    <t xml:space="preserve">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
</t>
  </si>
  <si>
    <t>4.1.5.</t>
  </si>
  <si>
    <t xml:space="preserve">Развитие паллиативной медицинской помощи (Обеспечение медицинских организаций, подведомственных органам исполнительной власти Ивановской области, оказывающих паллиативную медицинскую помощь,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детям, предусмотренными положением об организации оказания паллиативной медицинской помощи, утвержденным в порядке, установленном частью 5 статьи 36 Федерального закона "Об основах охраны здоровья граждан в Российской Федерации")
</t>
  </si>
  <si>
    <t>Доля посещений, осуществляемых выездными патронажными бригадами для оказания паллиативной медицинской помощи, в общем количестве посещений по паллиативной медицинской помощи в амбулаторных условиях</t>
  </si>
  <si>
    <t>4.1.6.</t>
  </si>
  <si>
    <t>5.</t>
  </si>
  <si>
    <t xml:space="preserve">Подпрограмма "Другие вопросы в сфере здравоохранения" </t>
  </si>
  <si>
    <t>5.1.</t>
  </si>
  <si>
    <t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</t>
  </si>
  <si>
    <t>5.1.1.</t>
  </si>
  <si>
    <t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</t>
  </si>
  <si>
    <t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</t>
  </si>
  <si>
    <t>Степень загрузки мощностей государственных учреждений здравоохранения, оказывающих государственную услугу</t>
  </si>
  <si>
    <t>Соответствие порядкам оказания медицинской помощи детям на основе стандартов медицинской помощи</t>
  </si>
  <si>
    <t xml:space="preserve">Количество койко-дней
</t>
  </si>
  <si>
    <t>5.2.</t>
  </si>
  <si>
    <t>Основное мероприятие "Выполнение мероприятий, направленных на спасение жизни людей и защиту их здоровья при чрезвычайных ситуациях"</t>
  </si>
  <si>
    <t>5.2.1.</t>
  </si>
  <si>
    <t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</t>
  </si>
  <si>
    <t>Отчет</t>
  </si>
  <si>
    <t>5.3.</t>
  </si>
  <si>
    <t>Основное мероприятие "Формирование и сопровождение единой информационно-аналитической системы здравоохранения Ивановской области"</t>
  </si>
  <si>
    <t>5.3.1.</t>
  </si>
  <si>
    <t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</t>
  </si>
  <si>
    <t>Количество информационных ресурсов и баз данных</t>
  </si>
  <si>
    <t>5.4.</t>
  </si>
  <si>
    <t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</t>
  </si>
  <si>
    <t>5.4.1.</t>
  </si>
  <si>
    <t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</si>
  <si>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</si>
  <si>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Пригодность к длительному хранению</t>
  </si>
  <si>
    <t>5.5.</t>
  </si>
  <si>
    <t>Основное мероприятие "Судебно-медицинская экспертиза"</t>
  </si>
  <si>
    <t>5.5.1.</t>
  </si>
  <si>
    <t>Проведение судебно-медицинской экспертизы</t>
  </si>
  <si>
    <t xml:space="preserve">Количество экспертиз
</t>
  </si>
  <si>
    <t xml:space="preserve">Соответствие порядку организации и производства судебно-медицинских экспертиз
</t>
  </si>
  <si>
    <t>5.6.</t>
  </si>
  <si>
    <t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</t>
  </si>
  <si>
    <t>5.6.1.</t>
  </si>
  <si>
    <t xml:space="preserve">Осуществление переданных полномочий Российской Федерации в сфере охраны здоровья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</si>
  <si>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</si>
  <si>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>6.</t>
  </si>
  <si>
    <t xml:space="preserve">Подпрограмма "Меры социальной поддержки в сфере здравоохранения" </t>
  </si>
  <si>
    <t>6.1.</t>
  </si>
  <si>
    <t>Основное мероприятие "Меры социальной поддержки отдельных групп населения при оказании медицинской помощи"</t>
  </si>
  <si>
    <t>6.1.1.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</si>
  <si>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</si>
  <si>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</t>
  </si>
  <si>
    <t>6.1.2.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</si>
  <si>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</si>
  <si>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</si>
  <si>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>6.1.3.</t>
  </si>
  <si>
    <t xml:space="preserve">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</si>
  <si>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 xml:space="preserve"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</si>
  <si>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</si>
  <si>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>6.2.</t>
  </si>
  <si>
    <t>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</t>
  </si>
  <si>
    <t>6.2.1.</t>
  </si>
  <si>
    <t xml:space="preserve">Обеспечение отдельных групп населения лекарственными препаратами,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перечнем,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
</t>
  </si>
  <si>
    <t xml:space="preserve">Численность детей с рождения до 18 лет, больных сахарным диабетом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</si>
  <si>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</si>
  <si>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</si>
  <si>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>6.2.2.</t>
  </si>
  <si>
    <t xml:space="preserve">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
</t>
  </si>
  <si>
    <t>Оплата произведена в соответствии с фактически представленными документами, необходимыми для проведения оплаты.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</si>
  <si>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</si>
  <si>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>7.</t>
  </si>
  <si>
    <t xml:space="preserve">Подпрограмма "Организация обязательного медицинского страхования на территории Ивановской области" </t>
  </si>
  <si>
    <t>7.1.</t>
  </si>
  <si>
    <t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</t>
  </si>
  <si>
    <t>7.1.1.</t>
  </si>
  <si>
    <t xml:space="preserve">Обязательное медицинское страхование неработающего населения
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</si>
  <si>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</si>
  <si>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 xml:space="preserve"> бюджеты государственных внебюджетных фондов</t>
  </si>
  <si>
    <t>7.2.</t>
  </si>
  <si>
    <t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
"</t>
  </si>
  <si>
    <t xml:space="preserve"> бюджеты государственных внебюджетных фондов внебюджетное финансирование</t>
  </si>
  <si>
    <t>7.2.1.</t>
  </si>
  <si>
    <t xml:space="preserve">Финансовое обеспечение организации обязательного медицинского страхования на территориях субъектов Российской Федерации
</t>
  </si>
  <si>
    <t>Территориальный фонд обязательного медицинского страхования Ивановской области</t>
  </si>
  <si>
    <t xml:space="preserve"> Объем оказания медицинской помощи в стационарных условиях за счет средств ОМС
</t>
  </si>
  <si>
    <t>случаев госпитализации</t>
  </si>
  <si>
    <t xml:space="preserve"> Объем оказания медицинской помощи в условиях дневного стационара за счет средств ОМС</t>
  </si>
  <si>
    <t>случаев лечения</t>
  </si>
  <si>
    <t>7.2.2.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</si>
  <si>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
</t>
  </si>
  <si>
    <t xml:space="preserve">Объем посещений с профилактическими и иными целями
</t>
  </si>
  <si>
    <t>Объем посещений в неотложной форме</t>
  </si>
  <si>
    <t xml:space="preserve">Объем обращений по заболеванию
</t>
  </si>
  <si>
    <t>обращений</t>
  </si>
  <si>
    <t xml:space="preserve">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</si>
  <si>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число вызовов</t>
  </si>
  <si>
    <t>8.</t>
  </si>
  <si>
    <t xml:space="preserve">Подпрограмма "Охрана здоровья матери и ребенка" </t>
  </si>
  <si>
    <t>8.1.</t>
  </si>
  <si>
    <t>Основное мероприятие "Создание системы раннего выявления и коррекции нарушений развития ребенка"</t>
  </si>
  <si>
    <t>8.1.1.</t>
  </si>
  <si>
    <t xml:space="preserve">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
</t>
  </si>
  <si>
    <t>Доля обследованных новорожденных при проведении неонатального скрининга в общем числе родившихся в Субъекте в текущем году</t>
  </si>
  <si>
    <t>8.1.2.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</si>
  <si>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 у беременных женщин
</t>
  </si>
  <si>
    <t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</t>
  </si>
  <si>
    <t>9.</t>
  </si>
  <si>
    <t xml:space="preserve">Подпрограмма "Кадровое обеспечение системы здравоохранения" </t>
  </si>
  <si>
    <t>9.1.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</si>
  <si>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</si>
  <si>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</si>
  <si>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</si>
  <si>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</si>
  <si>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</si>
  <si>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</si>
  <si>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</si>
  <si>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>Доля аккредитованных специалистов</t>
  </si>
  <si>
    <t>9.2.</t>
  </si>
  <si>
    <t xml:space="preserve">Основное мероприятие "Единовременные компенсационные выплаты медицинским работникам"
</t>
  </si>
  <si>
    <t>9.2.1.</t>
  </si>
  <si>
    <t xml:space="preserve"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</si>
  <si>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</si>
  <si>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</si>
  <si>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9.3.</t>
  </si>
  <si>
    <t xml:space="preserve">Региональный проект "Обеспечение медицинских организаций системы здравоохранения Ивановской области квалифицированными кадрами"
</t>
  </si>
  <si>
    <t>9.3.1.</t>
  </si>
  <si>
    <t xml:space="preserve">Обеспечение медицинских организаций системы здравоохранения Ивановской области квалифицированными кадрами
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</si>
  <si>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</si>
  <si>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</si>
  <si>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>9.4.</t>
  </si>
  <si>
    <t xml:space="preserve">Основное мероприятие "Социальная поддержка отдельных категорий медицинских работников"
</t>
  </si>
  <si>
    <t>9.4.1.</t>
  </si>
  <si>
    <t>Единовременная выплата врачам, принятым на работу в государственные учреждения здравоохранения Ивановской области</t>
  </si>
  <si>
    <t xml:space="preserve">Число медицинских работников, которым предоставляется выплата
</t>
  </si>
  <si>
    <t>9.4.2.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</si>
  <si>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</si>
  <si>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 xml:space="preserve">Обеспечение работников областных учреждений здравоохранения, в которых оказывается медицинская помощь, направленная на лечение больных новой коронавирусной инфекцией, средствами индивидуальной защиты
</t>
  </si>
  <si>
    <t>кроме того, остаток 2020 года</t>
  </si>
  <si>
    <t xml:space="preserve">Реализация региональной программы модернизации первичного звена здравоохранения (Капитальный ремонт объектов недвижимого имущества медицинских организаций)
</t>
  </si>
  <si>
    <t xml:space="preserve">Реализация региональной программы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
</t>
  </si>
  <si>
    <t xml:space="preserve">Реализация региональной программы модернизации первичного звена здравоохранения (Оснащение и переоснащение медицинских организаций оборудованием)
</t>
  </si>
  <si>
    <t xml:space="preserve">Реализация региональной программы модернизации первичного звена здравоохранения (Строительство (реконструкция) объектов капитального строительства медицинских организаций)
</t>
  </si>
  <si>
    <t xml:space="preserve">Исполнение судебных актов о взыскании задолженности по заключенным контрактам
</t>
  </si>
  <si>
    <t xml:space="preserve">Приобретение мобильного комплекса для прохождения диспансеризации
бюджетные ассигнования
</t>
  </si>
  <si>
    <t>1.1.12.</t>
  </si>
  <si>
    <t>1.1.13.</t>
  </si>
  <si>
    <t>1.1.14.</t>
  </si>
  <si>
    <t>1.1.15.</t>
  </si>
  <si>
    <t>1.1.16.</t>
  </si>
  <si>
    <t>1.1.17.</t>
  </si>
  <si>
    <t>Количество объектов недвижимого имущества медицинских организаций, на которых проведен капитальный ремонт</t>
  </si>
  <si>
    <t>объект</t>
  </si>
  <si>
    <t>Количество автомобильного транспорта, приобретенного для оснащения и переоснащения медицинских организаций с целью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</si>
  <si>
    <t xml:space="preserve">Количество медицинского оборудования, приобретенного для оснащения и переоснащения медицинских организаций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
</t>
  </si>
  <si>
    <t xml:space="preserve">Количество построенных (реконструированных) объектов капитального строительства медицинских организаций
</t>
  </si>
  <si>
    <t xml:space="preserve">Количество приобретенных мобильных комплексов для прохождения диспансеризации
</t>
  </si>
  <si>
    <t xml:space="preserve">Объем просроченной кредиторской задолженности у учреждения (за исключением кредиторской задолженности, образовавшейся за счет средств обязательного медицинского страхования)
</t>
  </si>
  <si>
    <t>тыс. руб.</t>
  </si>
  <si>
    <t xml:space="preserve"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</si>
  <si>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</si>
  <si>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Смертность населения от ишемической болезни сердца, на 100 тыс. населения
</t>
  </si>
  <si>
    <t xml:space="preserve">Смертность населения от цереброваскулярных болезней, на 100 тыс. населения
</t>
  </si>
  <si>
    <t xml:space="preserve">Доля лиц с болезнями системы кровообращения, состоящих под диспансерным наблюдением, получивших в текущем году медицинские услуги в рамках диспансерного наблюдения от всех пациентов с болезнями системы кровообращения, состоящих под диспансерным наблюдением
</t>
  </si>
  <si>
    <t xml:space="preserve">Доля лиц, которые перенесли острое нарушение мозгового кровообращения, инфаркт миокарда, а также которым были выполнены аортокоронарное шунтирование, ангиопластика коронарных артерий со стентированием и катетерная абляция по поводу сердечно-сосудистых заболеваний, бесплатно получавших в отчетном году необходимые лекарственные препараты в амбулаторных условиях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</si>
  <si>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
</t>
  </si>
  <si>
    <t xml:space="preserve">Доля граждан из числа прошедших профилактический медицинский осмотр и (или) диспансеризацию, получивших возможность доступа к данным о прохождении профилактического медицинского осмотра и (или) диспансеризации в Личном кабинете пациента "Мое здоровье" на Едином портале государственных услуг и функций в отчетном году
</t>
  </si>
  <si>
    <t xml:space="preserve">Доля обоснованных жалоб (от общего количества поступивших жалоб), урегулированных в досудебном порядке страховыми медицинскими организациями
</t>
  </si>
  <si>
    <t xml:space="preserve">Количество посещений при выездах мобильных медицинских бригад, оснащенных мобильными медицинскими комплексами, на 1 мобильную медицинскую бригаду
</t>
  </si>
  <si>
    <t xml:space="preserve">Доля лиц, госпитализированных по экстренным показаниям в течение первых суток, от общего числа больных, к которым совершались вылеты
</t>
  </si>
  <si>
    <t xml:space="preserve">Доля поликлиник и поликлинических подразделений, участвующих в создании и тиражировании "Новой модели организации оказания медицинской помощи", от общего количества таких организаций
</t>
  </si>
  <si>
    <t xml:space="preserve">Число выполненных посещений гражданами поликлиник и поликлинических подразделений, участвующих в создании и тиражировании "Новой модели организации оказания медицинской помощи"
</t>
  </si>
  <si>
    <t>тыяч посещений</t>
  </si>
  <si>
    <t xml:space="preserve">Число посещений сельскими жителями ФП, ФАПов и ВА в расчете на 1 сельского жителя
</t>
  </si>
  <si>
    <t xml:space="preserve">Доля населенных пунктов с числом жителей до 2000 человек, населению которых доступна первичная медико-санитарная помощь по месту их проживания
</t>
  </si>
  <si>
    <t xml:space="preserve">Доля граждан, ежегодно проходящих профилактический медицинский осмотр и (или) диспансеризацию, от общего числа населения
</t>
  </si>
  <si>
    <t xml:space="preserve">Количество объектов здравоохранения, для которых обеспечены содержание и сохранность имущества до начала оказания на их базе медицинской помощи
</t>
  </si>
  <si>
    <t xml:space="preserve">Количество разработанной проектной документации на строительство поликлиник
</t>
  </si>
  <si>
    <t xml:space="preserve">Оказание паллиативной медицинской помощи в амбулаторных условиях </t>
  </si>
  <si>
    <t xml:space="preserve">Финансовое обеспечение паллиативной медицинской помощи, оказываемой в стационарных условиях
</t>
  </si>
  <si>
    <t xml:space="preserve">Объем оказания паллиативной медицинской помощи в амбулаторных условиях
</t>
  </si>
  <si>
    <t xml:space="preserve">Объем оказания паллиативной медицинской помощи в стационарных условиях
</t>
  </si>
  <si>
    <t>5.2.2.</t>
  </si>
  <si>
    <t xml:space="preserve"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
</t>
  </si>
  <si>
    <t>Количество оплаченных случаев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инфекцией, по результатам контроля объемов, сроков, качества и условий предоставления медицинской помощи</t>
  </si>
  <si>
    <t>случаев</t>
  </si>
  <si>
    <t xml:space="preserve">&lt;= 35920
</t>
  </si>
  <si>
    <t>кроме того, остаток средств 2020 года</t>
  </si>
  <si>
    <t xml:space="preserve">Доля медицинских организаций, осуществляющих медицинскую деятельность, направленную на профилактику, диагностику и лечение новой коронавирусной инфекции, имеющих дефицит средств индивидуальной защиты, к общему количеству медицинских организаций, оказывающих эту помощь
</t>
  </si>
  <si>
    <t xml:space="preserve">Объем просроченной кредиторской задолженности у учреждения (за исключением кредиторской задолженности, образовавшейся за счет средств обязательного медицинского страхования)
</t>
  </si>
  <si>
    <t>4.1.7.</t>
  </si>
  <si>
    <t>Отчет о ходе реализации государственной программы Ивановской области "Развитие здравоохранения Ивановской области" за 3 квартала  2021 год</t>
  </si>
  <si>
    <t>1.1.18.</t>
  </si>
  <si>
    <t xml:space="preserve">Реализация региональной программы модернизации первичного звена здравоохранения (Приобретение и монтаж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
</t>
  </si>
  <si>
    <t xml:space="preserve">Количество приобретенных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 медицинских организаций, получивших лицензию на осуществление медицинской деятельности
</t>
  </si>
  <si>
    <t>1.1.19.</t>
  </si>
  <si>
    <t xml:space="preserve">Погашение кредиторской задолженности по контрактам, заключенным областными учреждениями здравоохранения в целях капитального ремонта, разводки медицинских газов и разработки (корректировки) проектно-сметной документации на капитальный ремонт
</t>
  </si>
  <si>
    <t xml:space="preserve">Объем кредиторской задолженности по контрактам, заключенным областными учреждениями здравоохранения в целях капитального ремонта, разводки медицинских газов и разработки (корректировки) проектно-сметной документации на капитальный ремонт
</t>
  </si>
  <si>
    <t>1.1.20.</t>
  </si>
  <si>
    <t xml:space="preserve">Модернизация лабораторий медицинских организаций Ивановской области, осуществляющих диагностику инфекционных болезней
</t>
  </si>
  <si>
    <t xml:space="preserve">Количество лабораторий не ниже 2 уровня, оснащенных в соответствии со стандартом оснащения микробиологической лаборатории, предусмотренным утвержденными Министерством здравоохранения Российской Федерации правилами проведения лабораторных исследований
</t>
  </si>
  <si>
    <t>кроме того остаток средств 2020 года</t>
  </si>
  <si>
    <t>9.5.</t>
  </si>
  <si>
    <t>9.5.1.</t>
  </si>
  <si>
    <t xml:space="preserve"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
</t>
  </si>
  <si>
    <t xml:space="preserve">Доля медицинских организаций, осуществляющих выплаты медицинским и иным работникам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
</t>
  </si>
  <si>
    <t>процентов</t>
  </si>
  <si>
    <t>внешних причин и короны</t>
  </si>
  <si>
    <t>заболевание органов дыхания и от короны</t>
  </si>
  <si>
    <t xml:space="preserve">план </t>
  </si>
  <si>
    <t>9920+26000</t>
  </si>
  <si>
    <t xml:space="preserve">факт </t>
  </si>
  <si>
    <t>9923+34357</t>
  </si>
  <si>
    <t>бюджет о законе</t>
  </si>
  <si>
    <t>проверить план деньги</t>
  </si>
  <si>
    <t>было перечислено, заявились о невыполнении, поэтому вернули деньги</t>
  </si>
  <si>
    <t xml:space="preserve">Количество переоснащенных/дооснащенных медицинским оборудованием региональных сосудистых центров и первичных сосудистых отделений
</t>
  </si>
  <si>
    <t>за 6 мес. изначально было перечислено 42137748,70 руб (127 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</si>
</sst>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7"/>
      <name val="Arial"/>
      <family val="2"/>
      <charset val="204"/>
    </font>
    <font>
      <sz val="7"/>
      <name val="Arial Cyr"/>
      <charset val="204"/>
    </font>
    <font>
      <b/>
      <sz val="5"/>
      <name val="Arial"/>
      <family val="2"/>
      <charset val="204"/>
    </font>
    <font>
      <sz val="7"/>
      <name val="Arial"/>
      <family val="2"/>
      <charset val="204"/>
    </font>
    <font>
      <sz val="10"/>
      <color rgb="FF7030A0"/>
      <name val="Arial"/>
      <family val="2"/>
      <charset val="204"/>
    </font>
    <font>
      <sz val="7"/>
      <name val="Times New Roman"/>
      <family val="1"/>
      <charset val="204"/>
    </font>
    <font>
      <sz val="6"/>
      <name val="Arial"/>
      <family val="2"/>
      <charset val="204"/>
    </font>
    <font>
      <sz val="10"/>
      <name val="Times New Roman"/>
      <family val="1"/>
      <charset val="204"/>
    </font>
    <font>
      <sz val="7"/>
      <color rgb="FFFF0000"/>
      <name val="Arial"/>
      <family val="2"/>
      <charset val="204"/>
    </font>
    <font>
      <sz val="10"/>
      <color rgb="FF7030A0"/>
      <name val="Arial Cyr"/>
      <charset val="204"/>
    </font>
    <font>
      <sz val="10"/>
      <name val="Arial Cyr"/>
      <charset val="204"/>
    </font>
    <font>
      <sz val="7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1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6" fillId="0" borderId="6" xfId="0" applyNumberFormat="1" applyFont="1" applyFill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0" xfId="0" applyFont="1" applyFill="1"/>
    <xf numFmtId="0" fontId="6" fillId="0" borderId="7" xfId="0" applyNumberFormat="1" applyFont="1" applyFill="1" applyBorder="1" applyAlignment="1">
      <alignment horizontal="left" vertical="top" wrapText="1" indent="2"/>
    </xf>
    <xf numFmtId="2" fontId="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top"/>
    </xf>
    <xf numFmtId="0" fontId="6" fillId="0" borderId="7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4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/>
    </xf>
    <xf numFmtId="0" fontId="6" fillId="3" borderId="7" xfId="0" applyNumberFormat="1" applyFont="1" applyFill="1" applyBorder="1" applyAlignment="1">
      <alignment horizontal="left" vertical="top" wrapText="1"/>
    </xf>
    <xf numFmtId="4" fontId="4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4" borderId="0" xfId="0" applyFont="1" applyFill="1"/>
    <xf numFmtId="0" fontId="6" fillId="3" borderId="7" xfId="0" applyNumberFormat="1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left" vertical="top" wrapText="1"/>
    </xf>
    <xf numFmtId="4" fontId="4" fillId="5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/>
    </xf>
    <xf numFmtId="0" fontId="6" fillId="5" borderId="7" xfId="0" applyNumberFormat="1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vertical="top" wrapText="1"/>
    </xf>
    <xf numFmtId="0" fontId="0" fillId="0" borderId="0" xfId="0" applyFont="1"/>
    <xf numFmtId="4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6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vertical="top" wrapText="1"/>
    </xf>
    <xf numFmtId="0" fontId="0" fillId="0" borderId="2" xfId="0" applyFont="1" applyBorder="1" applyAlignment="1"/>
    <xf numFmtId="0" fontId="6" fillId="0" borderId="2" xfId="0" applyFont="1" applyFill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wrapText="1"/>
    </xf>
    <xf numFmtId="4" fontId="4" fillId="0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top" wrapText="1"/>
    </xf>
    <xf numFmtId="4" fontId="4" fillId="5" borderId="8" xfId="0" applyNumberFormat="1" applyFont="1" applyFill="1" applyBorder="1" applyAlignment="1">
      <alignment horizontal="center" vertical="top" wrapText="1"/>
    </xf>
    <xf numFmtId="165" fontId="4" fillId="5" borderId="8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/>
    </xf>
    <xf numFmtId="0" fontId="6" fillId="5" borderId="2" xfId="0" applyNumberFormat="1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center" vertical="top" wrapText="1"/>
    </xf>
    <xf numFmtId="0" fontId="0" fillId="5" borderId="6" xfId="0" applyFont="1" applyFill="1" applyBorder="1" applyAlignment="1"/>
    <xf numFmtId="0" fontId="6" fillId="5" borderId="6" xfId="0" applyFont="1" applyFill="1" applyBorder="1" applyAlignment="1">
      <alignment horizontal="center" vertical="top" wrapText="1"/>
    </xf>
    <xf numFmtId="4" fontId="4" fillId="5" borderId="6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top" wrapText="1"/>
    </xf>
    <xf numFmtId="4" fontId="4" fillId="5" borderId="8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5" borderId="8" xfId="0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8" fillId="0" borderId="8" xfId="0" applyNumberFormat="1" applyFont="1" applyFill="1" applyBorder="1" applyAlignment="1">
      <alignment horizontal="left" vertical="top" wrapText="1"/>
    </xf>
    <xf numFmtId="4" fontId="8" fillId="0" borderId="8" xfId="0" applyNumberFormat="1" applyFont="1" applyFill="1" applyBorder="1" applyAlignment="1">
      <alignment horizontal="center" vertical="top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top" wrapText="1"/>
    </xf>
    <xf numFmtId="4" fontId="6" fillId="5" borderId="7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top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4" fontId="6" fillId="0" borderId="8" xfId="0" applyNumberFormat="1" applyFont="1" applyFill="1" applyBorder="1" applyAlignment="1">
      <alignment horizontal="center" vertical="top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7" xfId="0" applyNumberFormat="1" applyFont="1" applyFill="1" applyBorder="1" applyAlignment="1">
      <alignment horizontal="left" vertical="top" wrapText="1" indent="2"/>
    </xf>
    <xf numFmtId="4" fontId="6" fillId="0" borderId="7" xfId="0" applyNumberFormat="1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4" fontId="6" fillId="5" borderId="8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/>
    <xf numFmtId="4" fontId="4" fillId="5" borderId="2" xfId="0" applyNumberFormat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left" vertical="top" wrapText="1"/>
    </xf>
    <xf numFmtId="1" fontId="4" fillId="5" borderId="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 wrapText="1"/>
    </xf>
    <xf numFmtId="1" fontId="4" fillId="5" borderId="7" xfId="0" applyNumberFormat="1" applyFont="1" applyFill="1" applyBorder="1" applyAlignment="1">
      <alignment horizontal="center" vertical="top" wrapText="1"/>
    </xf>
    <xf numFmtId="164" fontId="4" fillId="5" borderId="7" xfId="0" applyNumberFormat="1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left" vertical="top" wrapText="1"/>
    </xf>
    <xf numFmtId="164" fontId="4" fillId="5" borderId="8" xfId="0" applyNumberFormat="1" applyFont="1" applyFill="1" applyBorder="1" applyAlignment="1">
      <alignment horizontal="center" vertical="top" wrapText="1"/>
    </xf>
    <xf numFmtId="0" fontId="0" fillId="5" borderId="8" xfId="0" applyFont="1" applyFill="1" applyBorder="1" applyAlignment="1">
      <alignment horizontal="left"/>
    </xf>
    <xf numFmtId="0" fontId="4" fillId="0" borderId="0" xfId="0" applyFont="1"/>
    <xf numFmtId="0" fontId="13" fillId="5" borderId="8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0" fontId="13" fillId="0" borderId="10" xfId="0" applyFont="1" applyFill="1" applyBorder="1"/>
    <xf numFmtId="0" fontId="6" fillId="0" borderId="9" xfId="0" applyNumberFormat="1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 wrapText="1"/>
    </xf>
    <xf numFmtId="0" fontId="0" fillId="5" borderId="2" xfId="0" applyFont="1" applyFill="1" applyBorder="1" applyAlignment="1"/>
    <xf numFmtId="0" fontId="6" fillId="5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6" fillId="5" borderId="6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164" fontId="6" fillId="0" borderId="8" xfId="0" applyNumberFormat="1" applyFont="1" applyFill="1" applyBorder="1" applyAlignment="1">
      <alignment horizontal="center" vertical="top" wrapText="1"/>
    </xf>
    <xf numFmtId="4" fontId="8" fillId="5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left"/>
    </xf>
    <xf numFmtId="4" fontId="8" fillId="0" borderId="7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5" xfId="0" applyFont="1" applyFill="1" applyBorder="1"/>
    <xf numFmtId="0" fontId="12" fillId="0" borderId="0" xfId="0" applyFont="1" applyFill="1"/>
    <xf numFmtId="0" fontId="4" fillId="0" borderId="0" xfId="0" applyFont="1" applyFill="1"/>
    <xf numFmtId="0" fontId="1" fillId="0" borderId="13" xfId="0" applyFont="1" applyFill="1" applyBorder="1"/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6" fillId="5" borderId="8" xfId="0" applyNumberFormat="1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/>
    </xf>
    <xf numFmtId="4" fontId="4" fillId="5" borderId="8" xfId="0" applyNumberFormat="1" applyFont="1" applyFill="1" applyBorder="1" applyAlignment="1">
      <alignment horizontal="center" vertical="top"/>
    </xf>
    <xf numFmtId="0" fontId="6" fillId="0" borderId="6" xfId="0" applyNumberFormat="1" applyFont="1" applyFill="1" applyBorder="1" applyAlignment="1">
      <alignment horizontal="left" vertical="top" wrapText="1"/>
    </xf>
    <xf numFmtId="0" fontId="6" fillId="6" borderId="6" xfId="0" applyNumberFormat="1" applyFont="1" applyFill="1" applyBorder="1" applyAlignment="1">
      <alignment horizontal="left" vertical="top" wrapText="1"/>
    </xf>
    <xf numFmtId="4" fontId="4" fillId="6" borderId="8" xfId="0" applyNumberFormat="1" applyFont="1" applyFill="1" applyBorder="1" applyAlignment="1">
      <alignment horizontal="center" vertical="center"/>
    </xf>
    <xf numFmtId="4" fontId="4" fillId="6" borderId="7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4" fontId="4" fillId="6" borderId="8" xfId="0" applyNumberFormat="1" applyFont="1" applyFill="1" applyBorder="1" applyAlignment="1">
      <alignment horizontal="center" vertical="top"/>
    </xf>
    <xf numFmtId="165" fontId="4" fillId="6" borderId="8" xfId="0" applyNumberFormat="1" applyFont="1" applyFill="1" applyBorder="1" applyAlignment="1">
      <alignment horizontal="center" vertical="top"/>
    </xf>
    <xf numFmtId="165" fontId="4" fillId="6" borderId="8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1" fillId="7" borderId="0" xfId="0" applyFont="1" applyFill="1"/>
    <xf numFmtId="0" fontId="1" fillId="7" borderId="12" xfId="0" applyFont="1" applyFill="1" applyBorder="1"/>
    <xf numFmtId="0" fontId="1" fillId="7" borderId="0" xfId="0" applyFont="1" applyFill="1" applyAlignment="1">
      <alignment horizontal="center" vertical="top"/>
    </xf>
    <xf numFmtId="2" fontId="1" fillId="7" borderId="0" xfId="0" applyNumberFormat="1" applyFont="1" applyFill="1" applyAlignment="1">
      <alignment horizontal="center" vertical="top"/>
    </xf>
    <xf numFmtId="0" fontId="0" fillId="7" borderId="0" xfId="0" applyFill="1"/>
    <xf numFmtId="0" fontId="1" fillId="0" borderId="0" xfId="0" applyFont="1" applyFill="1" applyAlignment="1">
      <alignment vertical="top"/>
    </xf>
    <xf numFmtId="4" fontId="4" fillId="7" borderId="7" xfId="0" applyNumberFormat="1" applyFont="1" applyFill="1" applyBorder="1" applyAlignment="1">
      <alignment horizontal="center" vertical="center"/>
    </xf>
    <xf numFmtId="4" fontId="4" fillId="7" borderId="8" xfId="0" applyNumberFormat="1" applyFont="1" applyFill="1" applyBorder="1" applyAlignment="1">
      <alignment horizontal="center" vertical="center"/>
    </xf>
    <xf numFmtId="4" fontId="4" fillId="7" borderId="2" xfId="0" applyNumberFormat="1" applyFont="1" applyFill="1" applyBorder="1" applyAlignment="1">
      <alignment horizontal="center" vertical="center"/>
    </xf>
    <xf numFmtId="4" fontId="4" fillId="7" borderId="8" xfId="0" applyNumberFormat="1" applyFont="1" applyFill="1" applyBorder="1" applyAlignment="1">
      <alignment horizontal="center" vertical="top"/>
    </xf>
    <xf numFmtId="0" fontId="1" fillId="8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vertical="top" wrapText="1"/>
    </xf>
    <xf numFmtId="4" fontId="8" fillId="7" borderId="8" xfId="0" applyNumberFormat="1" applyFont="1" applyFill="1" applyBorder="1" applyAlignment="1">
      <alignment horizontal="center" vertical="center"/>
    </xf>
    <xf numFmtId="4" fontId="8" fillId="7" borderId="7" xfId="0" applyNumberFormat="1" applyFont="1" applyFill="1" applyBorder="1" applyAlignment="1">
      <alignment horizontal="center" vertical="center"/>
    </xf>
    <xf numFmtId="4" fontId="6" fillId="7" borderId="7" xfId="0" applyNumberFormat="1" applyFont="1" applyFill="1" applyBorder="1" applyAlignment="1">
      <alignment horizontal="center" vertical="top" wrapText="1"/>
    </xf>
    <xf numFmtId="4" fontId="4" fillId="8" borderId="7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/>
    </xf>
    <xf numFmtId="0" fontId="6" fillId="8" borderId="7" xfId="0" applyNumberFormat="1" applyFont="1" applyFill="1" applyBorder="1" applyAlignment="1">
      <alignment horizontal="left" vertical="top" wrapText="1" indent="2"/>
    </xf>
    <xf numFmtId="4" fontId="4" fillId="8" borderId="7" xfId="0" applyNumberFormat="1" applyFont="1" applyFill="1" applyBorder="1" applyAlignment="1">
      <alignment vertical="top"/>
    </xf>
    <xf numFmtId="0" fontId="8" fillId="0" borderId="7" xfId="0" applyNumberFormat="1" applyFont="1" applyFill="1" applyBorder="1" applyAlignment="1">
      <alignment horizontal="left" vertical="top" wrapText="1"/>
    </xf>
    <xf numFmtId="4" fontId="4" fillId="9" borderId="7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0" fontId="0" fillId="0" borderId="6" xfId="0" applyFont="1" applyFill="1" applyBorder="1" applyAlignment="1"/>
    <xf numFmtId="0" fontId="6" fillId="0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vertical="top" wrapText="1"/>
    </xf>
    <xf numFmtId="0" fontId="10" fillId="0" borderId="2" xfId="0" applyFont="1" applyFill="1" applyBorder="1" applyAlignment="1"/>
    <xf numFmtId="0" fontId="10" fillId="0" borderId="6" xfId="0" applyFont="1" applyFill="1" applyBorder="1" applyAlignment="1"/>
    <xf numFmtId="0" fontId="8" fillId="0" borderId="8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16" fontId="6" fillId="2" borderId="1" xfId="0" applyNumberFormat="1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6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6" fillId="5" borderId="8" xfId="0" applyNumberFormat="1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6" fillId="5" borderId="8" xfId="0" applyNumberFormat="1" applyFont="1" applyFill="1" applyBorder="1" applyAlignment="1">
      <alignment horizontal="left" vertical="top" wrapText="1"/>
    </xf>
    <xf numFmtId="0" fontId="0" fillId="5" borderId="2" xfId="0" applyFont="1" applyFill="1" applyBorder="1" applyAlignment="1"/>
    <xf numFmtId="0" fontId="0" fillId="5" borderId="6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top"/>
    </xf>
    <xf numFmtId="4" fontId="4" fillId="5" borderId="2" xfId="0" applyNumberFormat="1" applyFont="1" applyFill="1" applyBorder="1" applyAlignment="1">
      <alignment horizontal="center" vertical="top"/>
    </xf>
    <xf numFmtId="4" fontId="4" fillId="5" borderId="6" xfId="0" applyNumberFormat="1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5" borderId="8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4" fontId="4" fillId="5" borderId="6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/>
    <xf numFmtId="0" fontId="0" fillId="3" borderId="2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center" vertical="top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6" fillId="5" borderId="8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center" wrapText="1"/>
    </xf>
    <xf numFmtId="16" fontId="6" fillId="3" borderId="8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6" fillId="3" borderId="6" xfId="0" applyNumberFormat="1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vertical="top" wrapText="1"/>
    </xf>
    <xf numFmtId="0" fontId="0" fillId="7" borderId="2" xfId="0" applyFont="1" applyFill="1" applyBorder="1" applyAlignment="1">
      <alignment horizontal="center" vertical="top" wrapText="1"/>
    </xf>
    <xf numFmtId="0" fontId="0" fillId="7" borderId="6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16" fontId="6" fillId="0" borderId="8" xfId="0" applyNumberFormat="1" applyFont="1" applyFill="1" applyBorder="1" applyAlignment="1">
      <alignment horizontal="center" vertical="top" wrapText="1"/>
    </xf>
    <xf numFmtId="1" fontId="6" fillId="0" borderId="8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Fill="1" applyBorder="1" applyAlignment="1">
      <alignment horizontal="center" vertical="top" wrapText="1"/>
    </xf>
    <xf numFmtId="1" fontId="0" fillId="0" borderId="6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 vertical="top" wrapText="1"/>
    </xf>
    <xf numFmtId="1" fontId="14" fillId="0" borderId="2" xfId="0" applyNumberFormat="1" applyFont="1" applyFill="1" applyBorder="1" applyAlignment="1">
      <alignment horizontal="center" vertical="top" wrapText="1"/>
    </xf>
    <xf numFmtId="1" fontId="14" fillId="0" borderId="6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right" vertical="top" wrapText="1"/>
    </xf>
    <xf numFmtId="14" fontId="8" fillId="0" borderId="8" xfId="0" applyNumberFormat="1" applyFont="1" applyFill="1" applyBorder="1" applyAlignment="1">
      <alignment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6" fillId="5" borderId="6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4" fontId="4" fillId="7" borderId="8" xfId="0" applyNumberFormat="1" applyFont="1" applyFill="1" applyBorder="1" applyAlignment="1">
      <alignment horizontal="center" vertical="top" wrapText="1"/>
    </xf>
    <xf numFmtId="4" fontId="4" fillId="7" borderId="2" xfId="0" applyNumberFormat="1" applyFont="1" applyFill="1" applyBorder="1" applyAlignment="1">
      <alignment horizontal="center" vertical="top" wrapText="1"/>
    </xf>
    <xf numFmtId="4" fontId="4" fillId="7" borderId="6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88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6" style="137" customWidth="1"/>
    <col min="2" max="2" width="20.85546875" style="138" customWidth="1"/>
    <col min="3" max="3" width="10.85546875" style="138" customWidth="1"/>
    <col min="4" max="4" width="20.42578125" style="138" customWidth="1"/>
    <col min="5" max="5" width="13" style="138" customWidth="1"/>
    <col min="6" max="6" width="14.140625" style="138" customWidth="1"/>
    <col min="7" max="7" width="19.140625" style="139" customWidth="1"/>
    <col min="8" max="8" width="26.85546875" style="138" customWidth="1"/>
    <col min="9" max="9" width="12" style="138" customWidth="1"/>
    <col min="10" max="10" width="10.5703125" style="138" customWidth="1"/>
    <col min="11" max="11" width="11" style="138" customWidth="1"/>
    <col min="12" max="12" width="17" style="140" customWidth="1"/>
    <col min="13" max="13" width="19.7109375" style="254" customWidth="1"/>
    <col min="14" max="14" width="14.140625" style="108" customWidth="1"/>
    <col min="15" max="38" width="9.140625" style="108"/>
  </cols>
  <sheetData>
    <row r="1" spans="1:38" s="2" customFormat="1" ht="31.5" customHeight="1" x14ac:dyDescent="0.2">
      <c r="A1" s="1"/>
      <c r="B1" s="317" t="s">
        <v>535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2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s="2" customFormat="1" ht="12.75" customHeight="1" thickBo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0</v>
      </c>
      <c r="M2" s="2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s="2" customFormat="1" ht="15.75" customHeight="1" thickTop="1" x14ac:dyDescent="0.2">
      <c r="A3" s="318" t="s">
        <v>1</v>
      </c>
      <c r="B3" s="318" t="s">
        <v>2</v>
      </c>
      <c r="C3" s="318" t="s">
        <v>3</v>
      </c>
      <c r="D3" s="323" t="s">
        <v>4</v>
      </c>
      <c r="E3" s="323" t="s">
        <v>5</v>
      </c>
      <c r="F3" s="323" t="s">
        <v>6</v>
      </c>
      <c r="G3" s="318" t="s">
        <v>7</v>
      </c>
      <c r="H3" s="323" t="s">
        <v>8</v>
      </c>
      <c r="I3" s="323" t="s">
        <v>9</v>
      </c>
      <c r="J3" s="323" t="s">
        <v>10</v>
      </c>
      <c r="K3" s="323" t="s">
        <v>11</v>
      </c>
      <c r="L3" s="318" t="s">
        <v>12</v>
      </c>
      <c r="M3" s="339"/>
      <c r="N3" s="326"/>
      <c r="O3" s="326"/>
      <c r="P3" s="326"/>
      <c r="Q3" s="326"/>
      <c r="R3" s="326"/>
      <c r="S3" s="12"/>
      <c r="T3" s="327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s="2" customFormat="1" ht="18.75" customHeight="1" x14ac:dyDescent="0.2">
      <c r="A4" s="319"/>
      <c r="B4" s="319"/>
      <c r="C4" s="321"/>
      <c r="D4" s="324"/>
      <c r="E4" s="324"/>
      <c r="F4" s="321"/>
      <c r="G4" s="321"/>
      <c r="H4" s="321"/>
      <c r="I4" s="321"/>
      <c r="J4" s="321"/>
      <c r="K4" s="321"/>
      <c r="L4" s="321"/>
      <c r="M4" s="339"/>
      <c r="N4" s="326"/>
      <c r="O4" s="326"/>
      <c r="P4" s="326"/>
      <c r="Q4" s="326"/>
      <c r="R4" s="326"/>
      <c r="S4" s="12"/>
      <c r="T4" s="327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2" customFormat="1" ht="26.25" customHeight="1" thickBot="1" x14ac:dyDescent="0.25">
      <c r="A5" s="320"/>
      <c r="B5" s="320"/>
      <c r="C5" s="322"/>
      <c r="D5" s="325"/>
      <c r="E5" s="325"/>
      <c r="F5" s="322"/>
      <c r="G5" s="322"/>
      <c r="H5" s="322"/>
      <c r="I5" s="322"/>
      <c r="J5" s="322"/>
      <c r="K5" s="322"/>
      <c r="L5" s="322"/>
      <c r="M5" s="339"/>
      <c r="N5" s="326"/>
      <c r="O5" s="326"/>
      <c r="P5" s="326"/>
      <c r="Q5" s="326"/>
      <c r="R5" s="326"/>
      <c r="S5" s="12"/>
      <c r="T5" s="186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s="8" customFormat="1" ht="12.75" customHeight="1" thickTop="1" thickBot="1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7">
        <v>12</v>
      </c>
      <c r="M6" s="251"/>
      <c r="N6" s="190"/>
      <c r="O6" s="190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</row>
    <row r="7" spans="1:38" s="12" customFormat="1" ht="20.25" customHeight="1" thickTop="1" x14ac:dyDescent="0.2">
      <c r="A7" s="328" t="s">
        <v>13</v>
      </c>
      <c r="B7" s="331" t="s">
        <v>14</v>
      </c>
      <c r="C7" s="331" t="s">
        <v>15</v>
      </c>
      <c r="D7" s="9" t="s">
        <v>16</v>
      </c>
      <c r="E7" s="10">
        <f>E9+E15</f>
        <v>23533825982.160004</v>
      </c>
      <c r="F7" s="10">
        <f>F9+F15</f>
        <v>16519329753.259998</v>
      </c>
      <c r="G7" s="11"/>
      <c r="H7" s="334" t="s">
        <v>17</v>
      </c>
      <c r="I7" s="335" t="s">
        <v>18</v>
      </c>
      <c r="J7" s="337">
        <v>15.2</v>
      </c>
      <c r="K7" s="362">
        <v>18.5</v>
      </c>
      <c r="L7" s="340">
        <f>L9+L15</f>
        <v>9975372940.3899994</v>
      </c>
      <c r="M7" s="252"/>
      <c r="N7" s="186"/>
      <c r="O7" s="186"/>
      <c r="R7" s="13"/>
      <c r="T7" s="13"/>
    </row>
    <row r="8" spans="1:38" s="12" customFormat="1" ht="21.75" customHeight="1" x14ac:dyDescent="0.2">
      <c r="A8" s="329"/>
      <c r="B8" s="306"/>
      <c r="C8" s="306"/>
      <c r="D8" s="14" t="s">
        <v>531</v>
      </c>
      <c r="E8" s="273">
        <f>E10+E17</f>
        <v>37179407.880000003</v>
      </c>
      <c r="F8" s="10">
        <f>F10+F17</f>
        <v>3796260.92</v>
      </c>
      <c r="G8" s="11"/>
      <c r="H8" s="278"/>
      <c r="I8" s="336"/>
      <c r="J8" s="338"/>
      <c r="K8" s="363"/>
      <c r="L8" s="341"/>
      <c r="M8" s="252"/>
      <c r="R8" s="13"/>
      <c r="T8" s="13"/>
    </row>
    <row r="9" spans="1:38" s="12" customFormat="1" ht="24.75" customHeight="1" x14ac:dyDescent="0.2">
      <c r="A9" s="330"/>
      <c r="B9" s="332"/>
      <c r="C9" s="333"/>
      <c r="D9" s="9" t="s">
        <v>20</v>
      </c>
      <c r="E9" s="10">
        <f>E11+E13</f>
        <v>10779936564.130001</v>
      </c>
      <c r="F9" s="10">
        <f>F11+F13</f>
        <v>7397289858.9199991</v>
      </c>
      <c r="G9" s="15"/>
      <c r="H9" s="364" t="s">
        <v>21</v>
      </c>
      <c r="I9" s="366" t="s">
        <v>22</v>
      </c>
      <c r="J9" s="368">
        <v>3.4</v>
      </c>
      <c r="K9" s="279">
        <v>3.8</v>
      </c>
      <c r="L9" s="342">
        <f t="shared" ref="L9" si="0">L11+L13</f>
        <v>9975372940.3899994</v>
      </c>
      <c r="M9" s="253"/>
      <c r="N9" s="255"/>
      <c r="P9" s="16"/>
      <c r="Q9" s="16"/>
    </row>
    <row r="10" spans="1:38" s="12" customFormat="1" ht="18.75" customHeight="1" x14ac:dyDescent="0.2">
      <c r="A10" s="330"/>
      <c r="B10" s="332"/>
      <c r="C10" s="333"/>
      <c r="D10" s="14" t="s">
        <v>531</v>
      </c>
      <c r="E10" s="273">
        <f>E12+E14</f>
        <v>36640503.340000004</v>
      </c>
      <c r="F10" s="10">
        <f>F12</f>
        <v>3796260.92</v>
      </c>
      <c r="G10" s="15"/>
      <c r="H10" s="365"/>
      <c r="I10" s="367"/>
      <c r="J10" s="369"/>
      <c r="K10" s="281"/>
      <c r="L10" s="343">
        <f>L12+L15</f>
        <v>496497100</v>
      </c>
      <c r="M10" s="252"/>
      <c r="P10" s="16"/>
      <c r="Q10" s="16"/>
    </row>
    <row r="11" spans="1:38" s="12" customFormat="1" ht="17.25" customHeight="1" x14ac:dyDescent="0.2">
      <c r="A11" s="330"/>
      <c r="B11" s="332"/>
      <c r="C11" s="333"/>
      <c r="D11" s="9" t="s">
        <v>23</v>
      </c>
      <c r="E11" s="10">
        <f>E26+E275+E411+E564+E618+E702+E751+E794+E818</f>
        <v>8273575264.1300001</v>
      </c>
      <c r="F11" s="10">
        <f>F26+F275+F411+F564+F618+F702+F751+F794+F818</f>
        <v>5920006798.6799994</v>
      </c>
      <c r="G11" s="15"/>
      <c r="H11" s="364" t="s">
        <v>24</v>
      </c>
      <c r="I11" s="366" t="s">
        <v>25</v>
      </c>
      <c r="J11" s="279">
        <v>39.9</v>
      </c>
      <c r="K11" s="279">
        <v>38.5</v>
      </c>
      <c r="L11" s="342">
        <f t="shared" ref="L11:L12" si="1">L26+L275+L411+L564+L618+L702+L751+L794+L818</f>
        <v>8245704861.8500004</v>
      </c>
      <c r="M11" s="252"/>
    </row>
    <row r="12" spans="1:38" s="12" customFormat="1" ht="17.25" customHeight="1" x14ac:dyDescent="0.2">
      <c r="A12" s="330"/>
      <c r="B12" s="332"/>
      <c r="C12" s="333"/>
      <c r="D12" s="14" t="s">
        <v>531</v>
      </c>
      <c r="E12" s="10">
        <f>E27</f>
        <v>4124703.34</v>
      </c>
      <c r="F12" s="10">
        <f>F27</f>
        <v>3796260.92</v>
      </c>
      <c r="G12" s="15"/>
      <c r="H12" s="365"/>
      <c r="I12" s="367"/>
      <c r="J12" s="281"/>
      <c r="K12" s="281"/>
      <c r="L12" s="343">
        <f t="shared" si="1"/>
        <v>496497100</v>
      </c>
      <c r="M12" s="252"/>
    </row>
    <row r="13" spans="1:38" s="12" customFormat="1" ht="15.75" customHeight="1" x14ac:dyDescent="0.2">
      <c r="A13" s="330"/>
      <c r="B13" s="332"/>
      <c r="C13" s="333"/>
      <c r="D13" s="17" t="s">
        <v>26</v>
      </c>
      <c r="E13" s="266">
        <f>E28+E276+E412+E565+E619+E703+E752+E795+E819</f>
        <v>2506361300</v>
      </c>
      <c r="F13" s="10">
        <f>F28+F276+F412+F565+F619+F703+F752+F795+F819</f>
        <v>1477283060.24</v>
      </c>
      <c r="G13" s="15"/>
      <c r="H13" s="276" t="s">
        <v>27</v>
      </c>
      <c r="I13" s="279" t="s">
        <v>28</v>
      </c>
      <c r="J13" s="279">
        <v>2.2999999999999998</v>
      </c>
      <c r="K13" s="279">
        <v>2.2999999999999998</v>
      </c>
      <c r="L13" s="308">
        <f>L28+L276+L412+L565+L619+L703+L752+L795+L819</f>
        <v>1729668078.54</v>
      </c>
      <c r="M13" s="252"/>
    </row>
    <row r="14" spans="1:38" s="12" customFormat="1" ht="22.5" customHeight="1" x14ac:dyDescent="0.2">
      <c r="A14" s="330"/>
      <c r="B14" s="332"/>
      <c r="C14" s="333"/>
      <c r="D14" s="270" t="s">
        <v>531</v>
      </c>
      <c r="E14" s="266">
        <v>32515800</v>
      </c>
      <c r="F14" s="10"/>
      <c r="G14" s="15"/>
      <c r="H14" s="278"/>
      <c r="I14" s="281"/>
      <c r="J14" s="281"/>
      <c r="K14" s="281"/>
      <c r="L14" s="310"/>
      <c r="M14" s="252"/>
    </row>
    <row r="15" spans="1:38" s="12" customFormat="1" ht="20.25" customHeight="1" x14ac:dyDescent="0.2">
      <c r="A15" s="330"/>
      <c r="B15" s="332"/>
      <c r="C15" s="333"/>
      <c r="D15" s="9" t="s">
        <v>29</v>
      </c>
      <c r="E15" s="10">
        <f>E30+E277+E413+E566+E620+E704+E753+E796+E820</f>
        <v>12753889418.030001</v>
      </c>
      <c r="F15" s="10">
        <f>F30+F277+F413+F566+F620+F704+F753+F796+F820</f>
        <v>9122039894.3400002</v>
      </c>
      <c r="G15" s="19"/>
      <c r="H15" s="20" t="s">
        <v>30</v>
      </c>
      <c r="I15" s="18" t="s">
        <v>31</v>
      </c>
      <c r="J15" s="165">
        <v>74.319999999999993</v>
      </c>
      <c r="K15" s="243">
        <v>70.66</v>
      </c>
      <c r="L15" s="10"/>
      <c r="M15" s="252"/>
    </row>
    <row r="16" spans="1:38" s="12" customFormat="1" ht="38.25" customHeight="1" x14ac:dyDescent="0.2">
      <c r="A16" s="330"/>
      <c r="B16" s="332"/>
      <c r="C16" s="333"/>
      <c r="D16" s="268" t="s">
        <v>33</v>
      </c>
      <c r="E16" s="269">
        <f>E754</f>
        <v>12753889418.030001</v>
      </c>
      <c r="F16" s="269">
        <f>F754</f>
        <v>9122039894.3400002</v>
      </c>
      <c r="G16" s="282"/>
      <c r="H16" s="22" t="s">
        <v>34</v>
      </c>
      <c r="I16" s="23" t="s">
        <v>35</v>
      </c>
      <c r="J16" s="156">
        <v>1.5129999999999999</v>
      </c>
      <c r="K16" s="214">
        <v>1.2390000000000001</v>
      </c>
      <c r="L16" s="222"/>
      <c r="M16" s="252"/>
    </row>
    <row r="17" spans="1:38" s="12" customFormat="1" ht="21" customHeight="1" x14ac:dyDescent="0.2">
      <c r="A17" s="24"/>
      <c r="B17" s="25"/>
      <c r="C17" s="26"/>
      <c r="D17" s="270" t="s">
        <v>531</v>
      </c>
      <c r="E17" s="271">
        <v>538904.54</v>
      </c>
      <c r="F17" s="269"/>
      <c r="G17" s="283"/>
      <c r="H17" s="28" t="s">
        <v>36</v>
      </c>
      <c r="I17" s="29" t="s">
        <v>28</v>
      </c>
      <c r="J17" s="152">
        <v>-7597</v>
      </c>
      <c r="K17" s="242">
        <v>-10847</v>
      </c>
      <c r="L17" s="27"/>
      <c r="M17" s="252"/>
    </row>
    <row r="18" spans="1:38" s="12" customFormat="1" ht="21.75" customHeight="1" x14ac:dyDescent="0.2">
      <c r="A18" s="24"/>
      <c r="B18" s="25"/>
      <c r="C18" s="26"/>
      <c r="D18" s="267"/>
      <c r="E18" s="87"/>
      <c r="F18" s="87"/>
      <c r="G18" s="283"/>
      <c r="H18" s="28" t="s">
        <v>37</v>
      </c>
      <c r="I18" s="29" t="s">
        <v>38</v>
      </c>
      <c r="J18" s="152">
        <v>477.1</v>
      </c>
      <c r="K18" s="212">
        <v>580.29999999999995</v>
      </c>
      <c r="L18" s="31"/>
      <c r="M18" s="252"/>
    </row>
    <row r="19" spans="1:38" s="12" customFormat="1" ht="18" customHeight="1" x14ac:dyDescent="0.2">
      <c r="A19" s="24"/>
      <c r="B19" s="25"/>
      <c r="C19" s="26"/>
      <c r="D19" s="30"/>
      <c r="E19" s="33"/>
      <c r="F19" s="32"/>
      <c r="G19" s="15"/>
      <c r="H19" s="28" t="s">
        <v>39</v>
      </c>
      <c r="I19" s="29" t="s">
        <v>38</v>
      </c>
      <c r="J19" s="261">
        <v>653.1</v>
      </c>
      <c r="K19" s="212">
        <v>607.1</v>
      </c>
      <c r="L19" s="231"/>
      <c r="M19" s="252"/>
      <c r="N19" s="255"/>
    </row>
    <row r="20" spans="1:38" s="12" customFormat="1" ht="23.25" customHeight="1" x14ac:dyDescent="0.2">
      <c r="A20" s="24"/>
      <c r="B20" s="25"/>
      <c r="C20" s="26"/>
      <c r="D20" s="30"/>
      <c r="E20" s="33"/>
      <c r="F20" s="32"/>
      <c r="G20" s="15"/>
      <c r="H20" s="28" t="s">
        <v>40</v>
      </c>
      <c r="I20" s="29" t="s">
        <v>38</v>
      </c>
      <c r="J20" s="152">
        <v>207.5</v>
      </c>
      <c r="K20" s="212">
        <v>198.3</v>
      </c>
      <c r="L20" s="231"/>
      <c r="M20" s="252"/>
    </row>
    <row r="21" spans="1:38" s="12" customFormat="1" ht="36.75" customHeight="1" x14ac:dyDescent="0.2">
      <c r="A21" s="24"/>
      <c r="B21" s="25"/>
      <c r="C21" s="26"/>
      <c r="D21" s="9"/>
      <c r="E21" s="34"/>
      <c r="F21" s="35"/>
      <c r="G21" s="15"/>
      <c r="H21" s="28" t="s">
        <v>41</v>
      </c>
      <c r="I21" s="29" t="s">
        <v>42</v>
      </c>
      <c r="J21" s="179">
        <v>26116</v>
      </c>
      <c r="K21" s="244">
        <v>31763</v>
      </c>
      <c r="L21" s="232"/>
      <c r="M21" s="252"/>
    </row>
    <row r="22" spans="1:38" s="39" customFormat="1" ht="15" customHeight="1" x14ac:dyDescent="0.25">
      <c r="A22" s="344" t="s">
        <v>43</v>
      </c>
      <c r="B22" s="348" t="s">
        <v>44</v>
      </c>
      <c r="C22" s="348"/>
      <c r="D22" s="36" t="s">
        <v>16</v>
      </c>
      <c r="E22" s="37">
        <f>E24+E31</f>
        <v>2665062698.3000002</v>
      </c>
      <c r="F22" s="37">
        <f>F24+F31</f>
        <v>1162693565.3900001</v>
      </c>
      <c r="G22" s="352"/>
      <c r="H22" s="38"/>
      <c r="I22" s="38"/>
      <c r="J22" s="38"/>
      <c r="K22" s="38"/>
      <c r="L22" s="37">
        <f>L24+L31</f>
        <v>2615931730.5599999</v>
      </c>
      <c r="M22" s="252"/>
      <c r="N22" s="108"/>
      <c r="O22" s="108" t="s">
        <v>557</v>
      </c>
      <c r="P22" s="108"/>
      <c r="Q22" s="108"/>
      <c r="R22" s="108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39" customFormat="1" ht="19.5" customHeight="1" x14ac:dyDescent="0.25">
      <c r="A23" s="345"/>
      <c r="B23" s="349"/>
      <c r="C23" s="349"/>
      <c r="D23" s="40" t="s">
        <v>531</v>
      </c>
      <c r="E23" s="37">
        <v>3796260.92</v>
      </c>
      <c r="F23" s="37">
        <v>3796260.92</v>
      </c>
      <c r="G23" s="353"/>
      <c r="H23" s="41"/>
      <c r="I23" s="41"/>
      <c r="J23" s="41"/>
      <c r="K23" s="41"/>
      <c r="L23" s="37"/>
      <c r="M23" s="252"/>
      <c r="N23" s="108"/>
      <c r="O23" s="108"/>
      <c r="P23" s="108"/>
      <c r="Q23" s="108"/>
      <c r="R23" s="108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39" customFormat="1" ht="21.75" customHeight="1" x14ac:dyDescent="0.2">
      <c r="A24" s="346"/>
      <c r="B24" s="350"/>
      <c r="C24" s="350"/>
      <c r="D24" s="42" t="s">
        <v>20</v>
      </c>
      <c r="E24" s="37">
        <f>E26+E28+E30</f>
        <v>2665062698.3000002</v>
      </c>
      <c r="F24" s="37">
        <f>F26+F28+F30</f>
        <v>1162693565.3900001</v>
      </c>
      <c r="G24" s="354"/>
      <c r="H24" s="41"/>
      <c r="I24" s="41"/>
      <c r="J24" s="41"/>
      <c r="K24" s="41"/>
      <c r="L24" s="37">
        <f>L26+L28+L30</f>
        <v>2615931730.5599999</v>
      </c>
      <c r="M24" s="25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39" customFormat="1" ht="21.75" customHeight="1" x14ac:dyDescent="0.2">
      <c r="A25" s="346"/>
      <c r="B25" s="350"/>
      <c r="C25" s="350"/>
      <c r="D25" s="40" t="s">
        <v>531</v>
      </c>
      <c r="E25" s="37">
        <f>E27+E29</f>
        <v>36640503.340000004</v>
      </c>
      <c r="F25" s="37">
        <v>3796260.92</v>
      </c>
      <c r="G25" s="354"/>
      <c r="H25" s="41"/>
      <c r="I25" s="41"/>
      <c r="J25" s="41"/>
      <c r="K25" s="41"/>
      <c r="L25" s="37"/>
      <c r="M25" s="25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39" customFormat="1" ht="14.25" customHeight="1" x14ac:dyDescent="0.2">
      <c r="A26" s="346"/>
      <c r="B26" s="350"/>
      <c r="C26" s="350"/>
      <c r="D26" s="42" t="s">
        <v>23</v>
      </c>
      <c r="E26" s="37">
        <f>E35+E164+E188+E208+E225+E241+E257</f>
        <v>1390721498.3</v>
      </c>
      <c r="F26" s="37">
        <f>F35+F164+F188+F208+F225+F241+F257</f>
        <v>762318472.63</v>
      </c>
      <c r="G26" s="354"/>
      <c r="H26" s="41"/>
      <c r="I26" s="41"/>
      <c r="J26" s="41"/>
      <c r="K26" s="41"/>
      <c r="L26" s="37">
        <f>L35+L164+L188+L208+L225+L241+L257</f>
        <v>1382760752.02</v>
      </c>
      <c r="M26" s="25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39" customFormat="1" ht="23.25" customHeight="1" x14ac:dyDescent="0.2">
      <c r="A27" s="346"/>
      <c r="B27" s="350"/>
      <c r="C27" s="350"/>
      <c r="D27" s="40" t="s">
        <v>531</v>
      </c>
      <c r="E27" s="37">
        <v>4124703.34</v>
      </c>
      <c r="F27" s="37">
        <v>3796260.92</v>
      </c>
      <c r="G27" s="354"/>
      <c r="H27" s="41"/>
      <c r="I27" s="41"/>
      <c r="J27" s="41"/>
      <c r="K27" s="41"/>
      <c r="L27" s="37"/>
      <c r="M27" s="25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39" customFormat="1" ht="15" customHeight="1" x14ac:dyDescent="0.2">
      <c r="A28" s="346"/>
      <c r="B28" s="350"/>
      <c r="C28" s="350"/>
      <c r="D28" s="36" t="s">
        <v>26</v>
      </c>
      <c r="E28" s="37">
        <f>E37+E165+E189+E209+E226+E243+E258</f>
        <v>1274341200</v>
      </c>
      <c r="F28" s="37">
        <f>F37+F165+F189+F209+F226+F243+F258</f>
        <v>400375092.76000005</v>
      </c>
      <c r="G28" s="354"/>
      <c r="H28" s="41"/>
      <c r="I28" s="41"/>
      <c r="J28" s="41"/>
      <c r="K28" s="41"/>
      <c r="L28" s="37">
        <f>L37+L165+L189+L209+L226+L243+L258</f>
        <v>1233170978.54</v>
      </c>
      <c r="M28" s="25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39" customFormat="1" ht="20.25" customHeight="1" x14ac:dyDescent="0.2">
      <c r="A29" s="346"/>
      <c r="B29" s="350"/>
      <c r="C29" s="350"/>
      <c r="D29" s="40" t="s">
        <v>531</v>
      </c>
      <c r="E29" s="37">
        <f>E244</f>
        <v>32515800</v>
      </c>
      <c r="F29" s="37"/>
      <c r="G29" s="354"/>
      <c r="H29" s="195"/>
      <c r="I29" s="195"/>
      <c r="J29" s="195"/>
      <c r="K29" s="195"/>
      <c r="L29" s="37"/>
      <c r="M29" s="25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39" customFormat="1" ht="21.75" customHeight="1" x14ac:dyDescent="0.2">
      <c r="A30" s="346"/>
      <c r="B30" s="350"/>
      <c r="C30" s="350"/>
      <c r="D30" s="42" t="s">
        <v>45</v>
      </c>
      <c r="E30" s="37">
        <f>E38+E166+E190+E210+E227+E245+E259</f>
        <v>0</v>
      </c>
      <c r="F30" s="37">
        <f>F38+F166+F190+F210+F227+F245+F259</f>
        <v>0</v>
      </c>
      <c r="G30" s="354"/>
      <c r="H30" s="41"/>
      <c r="I30" s="41"/>
      <c r="J30" s="41"/>
      <c r="K30" s="41"/>
      <c r="L30" s="37">
        <f>L38+L166+L190+L210+L227+L245+L259</f>
        <v>0</v>
      </c>
      <c r="M30" s="25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39" customFormat="1" ht="18" customHeight="1" x14ac:dyDescent="0.2">
      <c r="A31" s="347"/>
      <c r="B31" s="351"/>
      <c r="C31" s="351"/>
      <c r="D31" s="36" t="s">
        <v>46</v>
      </c>
      <c r="E31" s="37">
        <f>E39+E167+E191+E211+E228+E246+E260</f>
        <v>0</v>
      </c>
      <c r="F31" s="37">
        <f>F39+F167+F191+F211+F228+F246+F260</f>
        <v>0</v>
      </c>
      <c r="G31" s="355"/>
      <c r="H31" s="43"/>
      <c r="I31" s="43"/>
      <c r="J31" s="43"/>
      <c r="K31" s="43"/>
      <c r="L31" s="37">
        <f>L39+L167+L191+L211+L228+L246+L260</f>
        <v>0</v>
      </c>
      <c r="M31" s="25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2" customFormat="1" ht="12.75" x14ac:dyDescent="0.2">
      <c r="A32" s="356" t="s">
        <v>47</v>
      </c>
      <c r="B32" s="359" t="s">
        <v>48</v>
      </c>
      <c r="C32" s="359"/>
      <c r="D32" s="44" t="s">
        <v>16</v>
      </c>
      <c r="E32" s="45">
        <f>E33+E39</f>
        <v>2184906819.5100002</v>
      </c>
      <c r="F32" s="256">
        <f>F33+F39</f>
        <v>882628978.44000006</v>
      </c>
      <c r="G32" s="46"/>
      <c r="H32" s="370"/>
      <c r="I32" s="370"/>
      <c r="J32" s="370"/>
      <c r="K32" s="370"/>
      <c r="L32" s="45">
        <f>L33+L39</f>
        <v>2135775851.77</v>
      </c>
      <c r="M32" s="252"/>
    </row>
    <row r="33" spans="1:13" s="12" customFormat="1" ht="19.5" x14ac:dyDescent="0.25">
      <c r="A33" s="357"/>
      <c r="B33" s="360"/>
      <c r="C33" s="360"/>
      <c r="D33" s="44" t="s">
        <v>20</v>
      </c>
      <c r="E33" s="45">
        <f>E35+E37+E38</f>
        <v>2184906819.5100002</v>
      </c>
      <c r="F33" s="256">
        <f>F35+F37+F38</f>
        <v>882628978.44000006</v>
      </c>
      <c r="G33" s="47"/>
      <c r="H33" s="371"/>
      <c r="I33" s="360"/>
      <c r="J33" s="360"/>
      <c r="K33" s="360"/>
      <c r="L33" s="45">
        <f>L35+L37+L38</f>
        <v>2135775851.77</v>
      </c>
      <c r="M33" s="252"/>
    </row>
    <row r="34" spans="1:13" s="12" customFormat="1" x14ac:dyDescent="0.25">
      <c r="A34" s="357"/>
      <c r="B34" s="360"/>
      <c r="C34" s="360"/>
      <c r="D34" s="64" t="s">
        <v>482</v>
      </c>
      <c r="E34" s="180">
        <v>3796260.92</v>
      </c>
      <c r="F34" s="263">
        <v>3796260.92</v>
      </c>
      <c r="G34" s="86"/>
      <c r="H34" s="371"/>
      <c r="I34" s="360"/>
      <c r="J34" s="360"/>
      <c r="K34" s="360"/>
      <c r="L34" s="45"/>
      <c r="M34" s="252"/>
    </row>
    <row r="35" spans="1:13" s="12" customFormat="1" x14ac:dyDescent="0.25">
      <c r="A35" s="357"/>
      <c r="B35" s="360"/>
      <c r="C35" s="360"/>
      <c r="D35" s="44" t="s">
        <v>23</v>
      </c>
      <c r="E35" s="45">
        <f>E42+E54+E48+E60+E66+E72+E78+E84+E90+E104+E110+E97+E116+E122+E128+E134+E140+E146+E152+E158</f>
        <v>1267524519.51</v>
      </c>
      <c r="F35" s="256">
        <f>F42+F54+F48+F60+F66+F72+F78+F84+F90+F104+F110+F97+F116+F122+F128+F134+F140+F146+F152+F158</f>
        <v>714306462.09000003</v>
      </c>
      <c r="G35" s="47"/>
      <c r="H35" s="371"/>
      <c r="I35" s="360"/>
      <c r="J35" s="360"/>
      <c r="K35" s="360"/>
      <c r="L35" s="45">
        <f>L42+L54+L48+L60+L66+L72+L78+L84+L90+L104+L110+L97+L116+L122+L128+L134+L140+L146+L152+L158</f>
        <v>1264085352.02</v>
      </c>
      <c r="M35" s="252"/>
    </row>
    <row r="36" spans="1:13" s="12" customFormat="1" x14ac:dyDescent="0.25">
      <c r="A36" s="357"/>
      <c r="B36" s="360"/>
      <c r="C36" s="360"/>
      <c r="D36" s="64" t="s">
        <v>482</v>
      </c>
      <c r="E36" s="180">
        <v>3796260.92</v>
      </c>
      <c r="F36" s="263">
        <v>3796260.92</v>
      </c>
      <c r="G36" s="86"/>
      <c r="H36" s="371"/>
      <c r="I36" s="360"/>
      <c r="J36" s="360"/>
      <c r="K36" s="360"/>
      <c r="L36" s="45"/>
      <c r="M36" s="252"/>
    </row>
    <row r="37" spans="1:13" s="12" customFormat="1" x14ac:dyDescent="0.25">
      <c r="A37" s="357"/>
      <c r="B37" s="360"/>
      <c r="C37" s="360"/>
      <c r="D37" s="48" t="s">
        <v>26</v>
      </c>
      <c r="E37" s="45">
        <f>E43+E55+E49+E61+E67+E73+E79+E85+E91+E105+E111+E99+E117+E123+E129+E135+E141+E147+E153+E159</f>
        <v>917382300</v>
      </c>
      <c r="F37" s="256">
        <f>F43+F55+F49+F61+F67+F73+F79+F85+F91+F105+F111+F99+F117+F123+F129+F135+F141+F147+F153+F159</f>
        <v>168322516.35000002</v>
      </c>
      <c r="G37" s="47"/>
      <c r="H37" s="372"/>
      <c r="I37" s="360"/>
      <c r="J37" s="360"/>
      <c r="K37" s="360"/>
      <c r="L37" s="45">
        <f>L43+L55+L49+L61+L67+L73+L79+L85+L91+L105+L111+L99+L117+L123+L129+L135+L141+L147+L153+L159</f>
        <v>871690499.75</v>
      </c>
      <c r="M37" s="252"/>
    </row>
    <row r="38" spans="1:13" ht="19.5" x14ac:dyDescent="0.25">
      <c r="A38" s="357"/>
      <c r="B38" s="360"/>
      <c r="C38" s="360"/>
      <c r="D38" s="44" t="s">
        <v>45</v>
      </c>
      <c r="E38" s="45">
        <f>E44+E56+E50+E62+E68</f>
        <v>0</v>
      </c>
      <c r="F38" s="256">
        <f>F44+F56+F50+F62+F68</f>
        <v>0</v>
      </c>
      <c r="G38" s="47"/>
      <c r="H38" s="360"/>
      <c r="I38" s="360"/>
      <c r="J38" s="360"/>
      <c r="K38" s="360"/>
      <c r="L38" s="45">
        <f>L44+L56+L50+L62+L68</f>
        <v>0</v>
      </c>
      <c r="M38" s="252"/>
    </row>
    <row r="39" spans="1:13" ht="18" customHeight="1" x14ac:dyDescent="0.25">
      <c r="A39" s="358"/>
      <c r="B39" s="361"/>
      <c r="C39" s="361"/>
      <c r="D39" s="48" t="s">
        <v>46</v>
      </c>
      <c r="E39" s="45">
        <f>E45+E57+E51+E63+E69</f>
        <v>0</v>
      </c>
      <c r="F39" s="256">
        <f>F45+F57+F51+F63+F69</f>
        <v>0</v>
      </c>
      <c r="G39" s="49"/>
      <c r="H39" s="361"/>
      <c r="I39" s="361"/>
      <c r="J39" s="361"/>
      <c r="K39" s="361"/>
      <c r="L39" s="45">
        <f>L45+L57+L51+L63+L69</f>
        <v>0</v>
      </c>
      <c r="M39" s="252"/>
    </row>
    <row r="40" spans="1:13" x14ac:dyDescent="0.25">
      <c r="A40" s="373" t="s">
        <v>49</v>
      </c>
      <c r="B40" s="300" t="s">
        <v>50</v>
      </c>
      <c r="C40" s="300" t="s">
        <v>15</v>
      </c>
      <c r="D40" s="9" t="s">
        <v>16</v>
      </c>
      <c r="E40" s="50">
        <f>E41+E45</f>
        <v>354871819</v>
      </c>
      <c r="F40" s="50">
        <f>F41+F45</f>
        <v>57090075</v>
      </c>
      <c r="G40" s="276"/>
      <c r="H40" s="276" t="s">
        <v>51</v>
      </c>
      <c r="I40" s="279" t="s">
        <v>52</v>
      </c>
      <c r="J40" s="279">
        <v>19.600000000000001</v>
      </c>
      <c r="K40" s="279">
        <v>0</v>
      </c>
      <c r="L40" s="51">
        <f>L41</f>
        <v>354871819</v>
      </c>
      <c r="M40" s="252"/>
    </row>
    <row r="41" spans="1:13" ht="19.5" x14ac:dyDescent="0.25">
      <c r="A41" s="374"/>
      <c r="B41" s="301"/>
      <c r="C41" s="303"/>
      <c r="D41" s="9" t="s">
        <v>20</v>
      </c>
      <c r="E41" s="50">
        <f>E42+E43+E44</f>
        <v>354871819</v>
      </c>
      <c r="F41" s="141">
        <f>F42+F43+F44</f>
        <v>57090075</v>
      </c>
      <c r="G41" s="277"/>
      <c r="H41" s="277"/>
      <c r="I41" s="280"/>
      <c r="J41" s="280"/>
      <c r="K41" s="280"/>
      <c r="L41" s="51">
        <f>L42</f>
        <v>354871819</v>
      </c>
      <c r="M41" s="252"/>
    </row>
    <row r="42" spans="1:13" x14ac:dyDescent="0.25">
      <c r="A42" s="374"/>
      <c r="B42" s="301"/>
      <c r="C42" s="303"/>
      <c r="D42" s="53" t="s">
        <v>23</v>
      </c>
      <c r="E42" s="240">
        <v>354871819</v>
      </c>
      <c r="F42" s="50">
        <v>57090075</v>
      </c>
      <c r="G42" s="277"/>
      <c r="H42" s="277"/>
      <c r="I42" s="280"/>
      <c r="J42" s="280"/>
      <c r="K42" s="280"/>
      <c r="L42" s="51">
        <v>354871819</v>
      </c>
      <c r="M42" s="252"/>
    </row>
    <row r="43" spans="1:13" x14ac:dyDescent="0.25">
      <c r="A43" s="374"/>
      <c r="B43" s="301"/>
      <c r="C43" s="303"/>
      <c r="D43" s="17" t="s">
        <v>26</v>
      </c>
      <c r="E43" s="50">
        <v>0</v>
      </c>
      <c r="F43" s="50">
        <v>0</v>
      </c>
      <c r="G43" s="277"/>
      <c r="H43" s="277"/>
      <c r="I43" s="280"/>
      <c r="J43" s="280"/>
      <c r="K43" s="280"/>
      <c r="L43" s="55"/>
      <c r="M43" s="252"/>
    </row>
    <row r="44" spans="1:13" ht="19.5" x14ac:dyDescent="0.25">
      <c r="A44" s="374"/>
      <c r="B44" s="301"/>
      <c r="C44" s="303"/>
      <c r="D44" s="9" t="s">
        <v>45</v>
      </c>
      <c r="E44" s="141">
        <v>0</v>
      </c>
      <c r="F44" s="240">
        <v>0</v>
      </c>
      <c r="G44" s="277"/>
      <c r="H44" s="277"/>
      <c r="I44" s="280"/>
      <c r="J44" s="280"/>
      <c r="K44" s="280"/>
      <c r="L44" s="55"/>
      <c r="M44" s="252"/>
    </row>
    <row r="45" spans="1:13" ht="14.25" customHeight="1" x14ac:dyDescent="0.25">
      <c r="A45" s="375"/>
      <c r="B45" s="301"/>
      <c r="C45" s="303"/>
      <c r="D45" s="17" t="s">
        <v>46</v>
      </c>
      <c r="E45" s="222">
        <v>0</v>
      </c>
      <c r="F45" s="222">
        <v>0</v>
      </c>
      <c r="G45" s="278"/>
      <c r="H45" s="278"/>
      <c r="I45" s="281"/>
      <c r="J45" s="281"/>
      <c r="K45" s="281"/>
      <c r="L45" s="55"/>
      <c r="M45" s="252"/>
    </row>
    <row r="46" spans="1:13" x14ac:dyDescent="0.25">
      <c r="A46" s="373" t="s">
        <v>53</v>
      </c>
      <c r="B46" s="300" t="s">
        <v>54</v>
      </c>
      <c r="C46" s="300" t="s">
        <v>15</v>
      </c>
      <c r="D46" s="9" t="s">
        <v>16</v>
      </c>
      <c r="E46" s="50">
        <f>E47+E51</f>
        <v>657169363.45000005</v>
      </c>
      <c r="F46" s="50">
        <f>F47+F51</f>
        <v>510855114.29000002</v>
      </c>
      <c r="G46" s="276"/>
      <c r="H46" s="276" t="s">
        <v>55</v>
      </c>
      <c r="I46" s="279" t="s">
        <v>52</v>
      </c>
      <c r="J46" s="279">
        <v>45.7</v>
      </c>
      <c r="K46" s="279">
        <v>10.9</v>
      </c>
      <c r="L46" s="50">
        <f>L47</f>
        <v>657169363.45000005</v>
      </c>
      <c r="M46" s="252"/>
    </row>
    <row r="47" spans="1:13" ht="19.5" x14ac:dyDescent="0.25">
      <c r="A47" s="374"/>
      <c r="B47" s="301"/>
      <c r="C47" s="303"/>
      <c r="D47" s="9" t="s">
        <v>20</v>
      </c>
      <c r="E47" s="50">
        <f>E48+E49+E50</f>
        <v>657169363.45000005</v>
      </c>
      <c r="F47" s="50">
        <f>F48+F49+F50</f>
        <v>510855114.29000002</v>
      </c>
      <c r="G47" s="277"/>
      <c r="H47" s="277"/>
      <c r="I47" s="280"/>
      <c r="J47" s="280"/>
      <c r="K47" s="280"/>
      <c r="L47" s="50">
        <f>L48</f>
        <v>657169363.45000005</v>
      </c>
      <c r="M47" s="252"/>
    </row>
    <row r="48" spans="1:13" x14ac:dyDescent="0.25">
      <c r="A48" s="374"/>
      <c r="B48" s="301"/>
      <c r="C48" s="303"/>
      <c r="D48" s="53" t="s">
        <v>23</v>
      </c>
      <c r="E48" s="240">
        <v>657169363.45000005</v>
      </c>
      <c r="F48" s="50">
        <v>510855114.29000002</v>
      </c>
      <c r="G48" s="277"/>
      <c r="H48" s="277"/>
      <c r="I48" s="280"/>
      <c r="J48" s="280"/>
      <c r="K48" s="280"/>
      <c r="L48" s="50">
        <v>657169363.45000005</v>
      </c>
      <c r="M48" s="252"/>
    </row>
    <row r="49" spans="1:38" x14ac:dyDescent="0.25">
      <c r="A49" s="374"/>
      <c r="B49" s="301"/>
      <c r="C49" s="303"/>
      <c r="D49" s="17" t="s">
        <v>26</v>
      </c>
      <c r="E49" s="50">
        <v>0</v>
      </c>
      <c r="F49" s="50">
        <v>0</v>
      </c>
      <c r="G49" s="277"/>
      <c r="H49" s="277"/>
      <c r="I49" s="280"/>
      <c r="J49" s="280"/>
      <c r="K49" s="280"/>
      <c r="L49" s="50"/>
      <c r="M49" s="252"/>
    </row>
    <row r="50" spans="1:38" ht="19.5" x14ac:dyDescent="0.25">
      <c r="A50" s="374"/>
      <c r="B50" s="301"/>
      <c r="C50" s="303"/>
      <c r="D50" s="9" t="s">
        <v>45</v>
      </c>
      <c r="E50" s="141">
        <v>0</v>
      </c>
      <c r="F50" s="240">
        <v>0</v>
      </c>
      <c r="G50" s="277"/>
      <c r="H50" s="277"/>
      <c r="I50" s="280"/>
      <c r="J50" s="280"/>
      <c r="K50" s="280"/>
      <c r="L50" s="50"/>
      <c r="M50" s="252"/>
    </row>
    <row r="51" spans="1:38" ht="19.5" x14ac:dyDescent="0.25">
      <c r="A51" s="375"/>
      <c r="B51" s="301"/>
      <c r="C51" s="303"/>
      <c r="D51" s="17" t="s">
        <v>46</v>
      </c>
      <c r="E51" s="222">
        <v>0</v>
      </c>
      <c r="F51" s="222">
        <v>0</v>
      </c>
      <c r="G51" s="278"/>
      <c r="H51" s="278"/>
      <c r="I51" s="281"/>
      <c r="J51" s="281"/>
      <c r="K51" s="281"/>
      <c r="L51" s="50"/>
      <c r="M51" s="252"/>
    </row>
    <row r="52" spans="1:38" ht="13.5" customHeight="1" x14ac:dyDescent="0.25">
      <c r="A52" s="373" t="s">
        <v>56</v>
      </c>
      <c r="B52" s="300" t="s">
        <v>57</v>
      </c>
      <c r="C52" s="300" t="s">
        <v>15</v>
      </c>
      <c r="D52" s="9" t="s">
        <v>16</v>
      </c>
      <c r="E52" s="50">
        <f>E53+E57</f>
        <v>6000000</v>
      </c>
      <c r="F52" s="50">
        <f>F53+F57</f>
        <v>6000000</v>
      </c>
      <c r="G52" s="276"/>
      <c r="H52" s="276" t="s">
        <v>58</v>
      </c>
      <c r="I52" s="279" t="s">
        <v>52</v>
      </c>
      <c r="J52" s="279">
        <v>100</v>
      </c>
      <c r="K52" s="279">
        <v>80</v>
      </c>
      <c r="L52" s="50">
        <f>L53+L57</f>
        <v>6000000</v>
      </c>
      <c r="M52" s="252"/>
    </row>
    <row r="53" spans="1:38" ht="19.5" customHeight="1" x14ac:dyDescent="0.25">
      <c r="A53" s="374"/>
      <c r="B53" s="301"/>
      <c r="C53" s="303"/>
      <c r="D53" s="9" t="s">
        <v>20</v>
      </c>
      <c r="E53" s="50">
        <f>E54+E55+E56</f>
        <v>6000000</v>
      </c>
      <c r="F53" s="50">
        <f>F54+F55+F56</f>
        <v>6000000</v>
      </c>
      <c r="G53" s="277"/>
      <c r="H53" s="378"/>
      <c r="I53" s="376"/>
      <c r="J53" s="376"/>
      <c r="K53" s="376"/>
      <c r="L53" s="50">
        <f>L54+L55+L56</f>
        <v>6000000</v>
      </c>
      <c r="M53" s="252"/>
    </row>
    <row r="54" spans="1:38" ht="14.25" customHeight="1" x14ac:dyDescent="0.25">
      <c r="A54" s="374"/>
      <c r="B54" s="301"/>
      <c r="C54" s="303"/>
      <c r="D54" s="17" t="s">
        <v>23</v>
      </c>
      <c r="E54" s="240">
        <v>6000000</v>
      </c>
      <c r="F54" s="50">
        <v>6000000</v>
      </c>
      <c r="G54" s="277"/>
      <c r="H54" s="378"/>
      <c r="I54" s="376"/>
      <c r="J54" s="376"/>
      <c r="K54" s="376"/>
      <c r="L54" s="240">
        <v>6000000</v>
      </c>
      <c r="M54" s="252"/>
    </row>
    <row r="55" spans="1:38" ht="13.5" customHeight="1" x14ac:dyDescent="0.25">
      <c r="A55" s="374"/>
      <c r="B55" s="301"/>
      <c r="C55" s="303"/>
      <c r="D55" s="17" t="s">
        <v>26</v>
      </c>
      <c r="E55" s="50">
        <v>0</v>
      </c>
      <c r="F55" s="50">
        <v>0</v>
      </c>
      <c r="G55" s="277"/>
      <c r="H55" s="378"/>
      <c r="I55" s="376"/>
      <c r="J55" s="376"/>
      <c r="K55" s="376"/>
      <c r="L55" s="50">
        <v>0</v>
      </c>
      <c r="M55" s="252"/>
    </row>
    <row r="56" spans="1:38" ht="21.75" customHeight="1" x14ac:dyDescent="0.25">
      <c r="A56" s="374"/>
      <c r="B56" s="301"/>
      <c r="C56" s="303"/>
      <c r="D56" s="9" t="s">
        <v>45</v>
      </c>
      <c r="E56" s="141">
        <v>0</v>
      </c>
      <c r="F56" s="240">
        <v>0</v>
      </c>
      <c r="G56" s="277"/>
      <c r="H56" s="378"/>
      <c r="I56" s="376"/>
      <c r="J56" s="376"/>
      <c r="K56" s="376"/>
      <c r="L56" s="141">
        <v>0</v>
      </c>
      <c r="M56" s="252"/>
    </row>
    <row r="57" spans="1:38" ht="20.25" customHeight="1" x14ac:dyDescent="0.25">
      <c r="A57" s="375"/>
      <c r="B57" s="301"/>
      <c r="C57" s="303"/>
      <c r="D57" s="17" t="s">
        <v>46</v>
      </c>
      <c r="E57" s="240">
        <v>0</v>
      </c>
      <c r="F57" s="240">
        <v>0</v>
      </c>
      <c r="G57" s="278"/>
      <c r="H57" s="379"/>
      <c r="I57" s="377"/>
      <c r="J57" s="377"/>
      <c r="K57" s="377"/>
      <c r="L57" s="240">
        <v>0</v>
      </c>
      <c r="M57" s="252"/>
    </row>
    <row r="58" spans="1:38" ht="20.25" customHeight="1" x14ac:dyDescent="0.25">
      <c r="A58" s="373" t="s">
        <v>59</v>
      </c>
      <c r="B58" s="300" t="s">
        <v>60</v>
      </c>
      <c r="C58" s="300" t="s">
        <v>15</v>
      </c>
      <c r="D58" s="9" t="s">
        <v>16</v>
      </c>
      <c r="E58" s="50">
        <f>E59+E63</f>
        <v>59600000</v>
      </c>
      <c r="F58" s="50">
        <f>F59+F63</f>
        <v>32900351.93</v>
      </c>
      <c r="G58" s="276"/>
      <c r="H58" s="276" t="s">
        <v>61</v>
      </c>
      <c r="I58" s="279" t="s">
        <v>52</v>
      </c>
      <c r="J58" s="279">
        <v>41.3</v>
      </c>
      <c r="K58" s="279">
        <v>4.3</v>
      </c>
      <c r="L58" s="50">
        <f>L59+L63</f>
        <v>59600000</v>
      </c>
      <c r="M58" s="252"/>
    </row>
    <row r="59" spans="1:38" ht="20.25" customHeight="1" x14ac:dyDescent="0.25">
      <c r="A59" s="374"/>
      <c r="B59" s="301"/>
      <c r="C59" s="303"/>
      <c r="D59" s="9" t="s">
        <v>20</v>
      </c>
      <c r="E59" s="50">
        <f>E60+E61+E62</f>
        <v>59600000</v>
      </c>
      <c r="F59" s="50">
        <f>F60+F61+F62</f>
        <v>32900351.93</v>
      </c>
      <c r="G59" s="277"/>
      <c r="H59" s="378"/>
      <c r="I59" s="376"/>
      <c r="J59" s="376"/>
      <c r="K59" s="376"/>
      <c r="L59" s="50">
        <f>L60+L61+L62</f>
        <v>59600000</v>
      </c>
      <c r="M59" s="252"/>
    </row>
    <row r="60" spans="1:38" ht="20.25" customHeight="1" x14ac:dyDescent="0.25">
      <c r="A60" s="374"/>
      <c r="B60" s="301"/>
      <c r="C60" s="303"/>
      <c r="D60" s="17" t="s">
        <v>23</v>
      </c>
      <c r="E60" s="240">
        <v>59600000</v>
      </c>
      <c r="F60" s="256">
        <v>32900351.93</v>
      </c>
      <c r="G60" s="277"/>
      <c r="H60" s="378"/>
      <c r="I60" s="376"/>
      <c r="J60" s="376"/>
      <c r="K60" s="376"/>
      <c r="L60" s="257">
        <v>59600000</v>
      </c>
      <c r="M60" s="252"/>
      <c r="N60" s="254" t="s">
        <v>561</v>
      </c>
      <c r="O60" s="254"/>
      <c r="P60" s="254"/>
      <c r="Q60" s="254"/>
      <c r="R60" s="254"/>
      <c r="S60" s="254"/>
    </row>
    <row r="61" spans="1:38" ht="20.25" customHeight="1" x14ac:dyDescent="0.25">
      <c r="A61" s="374"/>
      <c r="B61" s="301"/>
      <c r="C61" s="303"/>
      <c r="D61" s="17" t="s">
        <v>26</v>
      </c>
      <c r="E61" s="50">
        <v>0</v>
      </c>
      <c r="F61" s="50">
        <v>0</v>
      </c>
      <c r="G61" s="277"/>
      <c r="H61" s="378"/>
      <c r="I61" s="376"/>
      <c r="J61" s="376"/>
      <c r="K61" s="376"/>
      <c r="L61" s="50">
        <v>0</v>
      </c>
      <c r="M61" s="252"/>
    </row>
    <row r="62" spans="1:38" ht="20.25" customHeight="1" x14ac:dyDescent="0.25">
      <c r="A62" s="374"/>
      <c r="B62" s="301"/>
      <c r="C62" s="303"/>
      <c r="D62" s="9" t="s">
        <v>45</v>
      </c>
      <c r="E62" s="141">
        <v>0</v>
      </c>
      <c r="F62" s="240">
        <v>0</v>
      </c>
      <c r="G62" s="277"/>
      <c r="H62" s="378"/>
      <c r="I62" s="376"/>
      <c r="J62" s="376"/>
      <c r="K62" s="376"/>
      <c r="L62" s="141">
        <v>0</v>
      </c>
      <c r="M62" s="252"/>
    </row>
    <row r="63" spans="1:38" ht="14.25" customHeight="1" x14ac:dyDescent="0.25">
      <c r="A63" s="375"/>
      <c r="B63" s="301"/>
      <c r="C63" s="303"/>
      <c r="D63" s="17" t="s">
        <v>46</v>
      </c>
      <c r="E63" s="240">
        <v>0</v>
      </c>
      <c r="F63" s="240">
        <v>0</v>
      </c>
      <c r="G63" s="278"/>
      <c r="H63" s="379"/>
      <c r="I63" s="377"/>
      <c r="J63" s="377"/>
      <c r="K63" s="377"/>
      <c r="L63" s="240">
        <v>0</v>
      </c>
      <c r="M63" s="252"/>
    </row>
    <row r="64" spans="1:38" s="56" customFormat="1" ht="20.25" customHeight="1" x14ac:dyDescent="0.25">
      <c r="A64" s="373" t="s">
        <v>62</v>
      </c>
      <c r="B64" s="300" t="s">
        <v>63</v>
      </c>
      <c r="C64" s="300" t="s">
        <v>15</v>
      </c>
      <c r="D64" s="9" t="s">
        <v>16</v>
      </c>
      <c r="E64" s="50">
        <f>E65+E69</f>
        <v>1500000</v>
      </c>
      <c r="F64" s="50">
        <f>F65+F69</f>
        <v>0</v>
      </c>
      <c r="G64" s="276"/>
      <c r="H64" s="276" t="s">
        <v>64</v>
      </c>
      <c r="I64" s="279" t="s">
        <v>35</v>
      </c>
      <c r="J64" s="279">
        <v>1</v>
      </c>
      <c r="K64" s="279">
        <v>1</v>
      </c>
      <c r="L64" s="50">
        <f>L65+L69</f>
        <v>1500000</v>
      </c>
      <c r="M64" s="252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</row>
    <row r="65" spans="1:38" s="56" customFormat="1" ht="20.25" customHeight="1" x14ac:dyDescent="0.25">
      <c r="A65" s="374"/>
      <c r="B65" s="301"/>
      <c r="C65" s="303"/>
      <c r="D65" s="9" t="s">
        <v>20</v>
      </c>
      <c r="E65" s="50">
        <f>E66+E67+E68</f>
        <v>1500000</v>
      </c>
      <c r="F65" s="50">
        <f>F66+F67+F68</f>
        <v>0</v>
      </c>
      <c r="G65" s="277"/>
      <c r="H65" s="378"/>
      <c r="I65" s="376"/>
      <c r="J65" s="376"/>
      <c r="K65" s="376"/>
      <c r="L65" s="50">
        <f>L66+L67+L68</f>
        <v>1500000</v>
      </c>
      <c r="M65" s="252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</row>
    <row r="66" spans="1:38" s="56" customFormat="1" ht="12.75" customHeight="1" x14ac:dyDescent="0.25">
      <c r="A66" s="374"/>
      <c r="B66" s="301"/>
      <c r="C66" s="303"/>
      <c r="D66" s="17" t="s">
        <v>23</v>
      </c>
      <c r="E66" s="240">
        <v>1500000</v>
      </c>
      <c r="F66" s="50">
        <v>0</v>
      </c>
      <c r="G66" s="277"/>
      <c r="H66" s="378"/>
      <c r="I66" s="376"/>
      <c r="J66" s="376"/>
      <c r="K66" s="376"/>
      <c r="L66" s="240">
        <v>1500000</v>
      </c>
      <c r="M66" s="252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</row>
    <row r="67" spans="1:38" s="56" customFormat="1" ht="14.25" customHeight="1" x14ac:dyDescent="0.25">
      <c r="A67" s="374"/>
      <c r="B67" s="301"/>
      <c r="C67" s="303"/>
      <c r="D67" s="17" t="s">
        <v>26</v>
      </c>
      <c r="E67" s="50">
        <v>0</v>
      </c>
      <c r="F67" s="50">
        <v>0</v>
      </c>
      <c r="G67" s="277"/>
      <c r="H67" s="378"/>
      <c r="I67" s="376"/>
      <c r="J67" s="376"/>
      <c r="K67" s="376"/>
      <c r="L67" s="50">
        <v>0</v>
      </c>
      <c r="M67" s="252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</row>
    <row r="68" spans="1:38" s="56" customFormat="1" ht="20.25" customHeight="1" x14ac:dyDescent="0.25">
      <c r="A68" s="374"/>
      <c r="B68" s="301"/>
      <c r="C68" s="303"/>
      <c r="D68" s="9" t="s">
        <v>45</v>
      </c>
      <c r="E68" s="141">
        <v>0</v>
      </c>
      <c r="F68" s="240">
        <v>0</v>
      </c>
      <c r="G68" s="277"/>
      <c r="H68" s="378"/>
      <c r="I68" s="376"/>
      <c r="J68" s="376"/>
      <c r="K68" s="376"/>
      <c r="L68" s="141">
        <v>0</v>
      </c>
      <c r="M68" s="252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</row>
    <row r="69" spans="1:38" s="56" customFormat="1" ht="20.25" customHeight="1" x14ac:dyDescent="0.25">
      <c r="A69" s="375"/>
      <c r="B69" s="301"/>
      <c r="C69" s="303"/>
      <c r="D69" s="17" t="s">
        <v>46</v>
      </c>
      <c r="E69" s="240">
        <v>0</v>
      </c>
      <c r="F69" s="240">
        <v>0</v>
      </c>
      <c r="G69" s="278"/>
      <c r="H69" s="379"/>
      <c r="I69" s="377"/>
      <c r="J69" s="377"/>
      <c r="K69" s="377"/>
      <c r="L69" s="240">
        <v>0</v>
      </c>
      <c r="M69" s="252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</row>
    <row r="70" spans="1:38" s="56" customFormat="1" ht="20.25" customHeight="1" x14ac:dyDescent="0.25">
      <c r="A70" s="274" t="s">
        <v>65</v>
      </c>
      <c r="B70" s="300" t="s">
        <v>66</v>
      </c>
      <c r="C70" s="300" t="s">
        <v>15</v>
      </c>
      <c r="D70" s="9" t="s">
        <v>16</v>
      </c>
      <c r="E70" s="57">
        <f>E71+E75</f>
        <v>38395925</v>
      </c>
      <c r="F70" s="57">
        <f>F71+F75</f>
        <v>10429868.939999999</v>
      </c>
      <c r="G70" s="314"/>
      <c r="H70" s="276" t="s">
        <v>67</v>
      </c>
      <c r="I70" s="282" t="s">
        <v>35</v>
      </c>
      <c r="J70" s="282">
        <v>7</v>
      </c>
      <c r="K70" s="282">
        <v>0</v>
      </c>
      <c r="L70" s="57">
        <f>L71+L75</f>
        <v>38395925</v>
      </c>
      <c r="M70" s="252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</row>
    <row r="71" spans="1:38" s="56" customFormat="1" ht="20.25" customHeight="1" x14ac:dyDescent="0.25">
      <c r="A71" s="275"/>
      <c r="B71" s="301"/>
      <c r="C71" s="301"/>
      <c r="D71" s="9" t="s">
        <v>20</v>
      </c>
      <c r="E71" s="57">
        <f>E72+E73+E74</f>
        <v>38395925</v>
      </c>
      <c r="F71" s="57">
        <f>F72+F73+F74</f>
        <v>10429868.939999999</v>
      </c>
      <c r="G71" s="315"/>
      <c r="H71" s="378"/>
      <c r="I71" s="380"/>
      <c r="J71" s="380"/>
      <c r="K71" s="380"/>
      <c r="L71" s="57">
        <f>L72+L73+L74</f>
        <v>38395925</v>
      </c>
      <c r="M71" s="252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</row>
    <row r="72" spans="1:38" s="56" customFormat="1" ht="20.25" customHeight="1" x14ac:dyDescent="0.25">
      <c r="A72" s="275"/>
      <c r="B72" s="301"/>
      <c r="C72" s="301"/>
      <c r="D72" s="9" t="s">
        <v>23</v>
      </c>
      <c r="E72" s="58">
        <v>38395925</v>
      </c>
      <c r="F72" s="57">
        <v>10429868.939999999</v>
      </c>
      <c r="G72" s="315"/>
      <c r="H72" s="378"/>
      <c r="I72" s="380"/>
      <c r="J72" s="380"/>
      <c r="K72" s="380"/>
      <c r="L72" s="58">
        <v>38395925</v>
      </c>
      <c r="M72" s="252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</row>
    <row r="73" spans="1:38" s="56" customFormat="1" ht="20.25" customHeight="1" x14ac:dyDescent="0.25">
      <c r="A73" s="275"/>
      <c r="B73" s="301"/>
      <c r="C73" s="301"/>
      <c r="D73" s="9" t="s">
        <v>26</v>
      </c>
      <c r="E73" s="57">
        <v>0</v>
      </c>
      <c r="F73" s="57">
        <v>0</v>
      </c>
      <c r="G73" s="315"/>
      <c r="H73" s="378"/>
      <c r="I73" s="380"/>
      <c r="J73" s="380"/>
      <c r="K73" s="380"/>
      <c r="L73" s="57">
        <v>0</v>
      </c>
      <c r="M73" s="252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</row>
    <row r="74" spans="1:38" s="56" customFormat="1" ht="20.25" customHeight="1" x14ac:dyDescent="0.25">
      <c r="A74" s="275"/>
      <c r="B74" s="301"/>
      <c r="C74" s="301"/>
      <c r="D74" s="9" t="s">
        <v>45</v>
      </c>
      <c r="E74" s="59">
        <v>0</v>
      </c>
      <c r="F74" s="58">
        <v>0</v>
      </c>
      <c r="G74" s="315"/>
      <c r="H74" s="378"/>
      <c r="I74" s="380"/>
      <c r="J74" s="380"/>
      <c r="K74" s="380"/>
      <c r="L74" s="59">
        <v>0</v>
      </c>
      <c r="M74" s="252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</row>
    <row r="75" spans="1:38" s="56" customFormat="1" ht="20.25" customHeight="1" x14ac:dyDescent="0.25">
      <c r="A75" s="311"/>
      <c r="B75" s="301"/>
      <c r="C75" s="301"/>
      <c r="D75" s="9" t="s">
        <v>46</v>
      </c>
      <c r="E75" s="58">
        <v>0</v>
      </c>
      <c r="F75" s="58">
        <v>0</v>
      </c>
      <c r="G75" s="316"/>
      <c r="H75" s="379"/>
      <c r="I75" s="381"/>
      <c r="J75" s="381"/>
      <c r="K75" s="381"/>
      <c r="L75" s="58">
        <v>0</v>
      </c>
      <c r="M75" s="25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</row>
    <row r="76" spans="1:38" s="56" customFormat="1" ht="20.25" customHeight="1" x14ac:dyDescent="0.25">
      <c r="A76" s="274" t="s">
        <v>68</v>
      </c>
      <c r="B76" s="300" t="s">
        <v>69</v>
      </c>
      <c r="C76" s="274" t="s">
        <v>15</v>
      </c>
      <c r="D76" s="9" t="s">
        <v>16</v>
      </c>
      <c r="E76" s="57">
        <f>E77+E81</f>
        <v>0</v>
      </c>
      <c r="F76" s="57">
        <f>F77+F81</f>
        <v>0</v>
      </c>
      <c r="G76" s="314"/>
      <c r="H76" s="276" t="s">
        <v>70</v>
      </c>
      <c r="I76" s="282" t="s">
        <v>71</v>
      </c>
      <c r="J76" s="282"/>
      <c r="K76" s="282"/>
      <c r="L76" s="57">
        <f>L77+L81</f>
        <v>0</v>
      </c>
      <c r="M76" s="252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</row>
    <row r="77" spans="1:38" s="56" customFormat="1" ht="20.25" customHeight="1" x14ac:dyDescent="0.25">
      <c r="A77" s="275"/>
      <c r="B77" s="301"/>
      <c r="C77" s="275"/>
      <c r="D77" s="9" t="s">
        <v>20</v>
      </c>
      <c r="E77" s="57">
        <f>E78+E79+E80</f>
        <v>0</v>
      </c>
      <c r="F77" s="57">
        <f>F78+F79+F80</f>
        <v>0</v>
      </c>
      <c r="G77" s="315"/>
      <c r="H77" s="378"/>
      <c r="I77" s="380"/>
      <c r="J77" s="380"/>
      <c r="K77" s="380"/>
      <c r="L77" s="57">
        <f>L78+L79+L80</f>
        <v>0</v>
      </c>
      <c r="M77" s="252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</row>
    <row r="78" spans="1:38" s="56" customFormat="1" ht="20.25" customHeight="1" x14ac:dyDescent="0.25">
      <c r="A78" s="275"/>
      <c r="B78" s="301"/>
      <c r="C78" s="275"/>
      <c r="D78" s="9" t="s">
        <v>23</v>
      </c>
      <c r="E78" s="58">
        <v>0</v>
      </c>
      <c r="F78" s="57">
        <v>0</v>
      </c>
      <c r="G78" s="315"/>
      <c r="H78" s="378"/>
      <c r="I78" s="380"/>
      <c r="J78" s="380"/>
      <c r="K78" s="380"/>
      <c r="L78" s="58">
        <v>0</v>
      </c>
      <c r="M78" s="252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</row>
    <row r="79" spans="1:38" s="56" customFormat="1" ht="20.25" customHeight="1" x14ac:dyDescent="0.25">
      <c r="A79" s="275"/>
      <c r="B79" s="301"/>
      <c r="C79" s="275"/>
      <c r="D79" s="9" t="s">
        <v>26</v>
      </c>
      <c r="E79" s="57">
        <v>0</v>
      </c>
      <c r="F79" s="57">
        <v>0</v>
      </c>
      <c r="G79" s="315"/>
      <c r="H79" s="378"/>
      <c r="I79" s="380"/>
      <c r="J79" s="380"/>
      <c r="K79" s="380"/>
      <c r="L79" s="57">
        <v>0</v>
      </c>
      <c r="M79" s="25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</row>
    <row r="80" spans="1:38" s="56" customFormat="1" ht="20.25" customHeight="1" x14ac:dyDescent="0.25">
      <c r="A80" s="275"/>
      <c r="B80" s="301"/>
      <c r="C80" s="275"/>
      <c r="D80" s="9" t="s">
        <v>45</v>
      </c>
      <c r="E80" s="59">
        <v>0</v>
      </c>
      <c r="F80" s="58">
        <v>0</v>
      </c>
      <c r="G80" s="315"/>
      <c r="H80" s="378"/>
      <c r="I80" s="380"/>
      <c r="J80" s="380"/>
      <c r="K80" s="380"/>
      <c r="L80" s="59">
        <v>0</v>
      </c>
      <c r="M80" s="252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</row>
    <row r="81" spans="1:38" s="56" customFormat="1" ht="20.25" customHeight="1" x14ac:dyDescent="0.25">
      <c r="A81" s="311"/>
      <c r="B81" s="301"/>
      <c r="C81" s="275"/>
      <c r="D81" s="9" t="s">
        <v>46</v>
      </c>
      <c r="E81" s="58">
        <v>0</v>
      </c>
      <c r="F81" s="58">
        <v>0</v>
      </c>
      <c r="G81" s="316"/>
      <c r="H81" s="379"/>
      <c r="I81" s="381"/>
      <c r="J81" s="381"/>
      <c r="K81" s="381"/>
      <c r="L81" s="58">
        <v>0</v>
      </c>
      <c r="M81" s="252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</row>
    <row r="82" spans="1:38" s="56" customFormat="1" ht="12.75" customHeight="1" x14ac:dyDescent="0.25">
      <c r="A82" s="274" t="s">
        <v>72</v>
      </c>
      <c r="B82" s="300" t="s">
        <v>73</v>
      </c>
      <c r="C82" s="300" t="s">
        <v>15</v>
      </c>
      <c r="D82" s="9" t="s">
        <v>16</v>
      </c>
      <c r="E82" s="57">
        <f>E83+E87</f>
        <v>26650000</v>
      </c>
      <c r="F82" s="57">
        <f>F83+F87</f>
        <v>7995000</v>
      </c>
      <c r="G82" s="314"/>
      <c r="H82" s="276" t="s">
        <v>74</v>
      </c>
      <c r="I82" s="282" t="s">
        <v>75</v>
      </c>
      <c r="J82" s="282">
        <v>1</v>
      </c>
      <c r="K82" s="282">
        <v>0</v>
      </c>
      <c r="L82" s="57">
        <f>L83+L87</f>
        <v>26650000</v>
      </c>
      <c r="M82" s="252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</row>
    <row r="83" spans="1:38" s="56" customFormat="1" ht="21" customHeight="1" x14ac:dyDescent="0.25">
      <c r="A83" s="275"/>
      <c r="B83" s="301"/>
      <c r="C83" s="301"/>
      <c r="D83" s="9" t="s">
        <v>20</v>
      </c>
      <c r="E83" s="57">
        <f>E84+E85</f>
        <v>26650000</v>
      </c>
      <c r="F83" s="57">
        <f>F84+F85</f>
        <v>7995000</v>
      </c>
      <c r="G83" s="315"/>
      <c r="H83" s="378"/>
      <c r="I83" s="380"/>
      <c r="J83" s="380"/>
      <c r="K83" s="380"/>
      <c r="L83" s="57">
        <f>L84+L85</f>
        <v>26650000</v>
      </c>
      <c r="M83" s="252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</row>
    <row r="84" spans="1:38" s="56" customFormat="1" ht="16.5" customHeight="1" x14ac:dyDescent="0.25">
      <c r="A84" s="275"/>
      <c r="B84" s="301"/>
      <c r="C84" s="301"/>
      <c r="D84" s="9" t="s">
        <v>23</v>
      </c>
      <c r="E84" s="58">
        <v>26650000</v>
      </c>
      <c r="F84" s="58">
        <v>7995000</v>
      </c>
      <c r="G84" s="315"/>
      <c r="H84" s="378"/>
      <c r="I84" s="380"/>
      <c r="J84" s="380"/>
      <c r="K84" s="380"/>
      <c r="L84" s="58">
        <v>26650000</v>
      </c>
      <c r="M84" s="252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</row>
    <row r="85" spans="1:38" s="56" customFormat="1" ht="13.5" customHeight="1" x14ac:dyDescent="0.25">
      <c r="A85" s="275"/>
      <c r="B85" s="301"/>
      <c r="C85" s="301"/>
      <c r="D85" s="9" t="s">
        <v>26</v>
      </c>
      <c r="E85" s="57">
        <v>0</v>
      </c>
      <c r="F85" s="57">
        <v>0</v>
      </c>
      <c r="G85" s="315"/>
      <c r="H85" s="378"/>
      <c r="I85" s="380"/>
      <c r="J85" s="380"/>
      <c r="K85" s="380"/>
      <c r="L85" s="57">
        <v>0</v>
      </c>
      <c r="M85" s="252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</row>
    <row r="86" spans="1:38" s="56" customFormat="1" ht="21" customHeight="1" x14ac:dyDescent="0.25">
      <c r="A86" s="275"/>
      <c r="B86" s="301"/>
      <c r="C86" s="301"/>
      <c r="D86" s="9" t="s">
        <v>45</v>
      </c>
      <c r="E86" s="59">
        <v>0</v>
      </c>
      <c r="F86" s="58">
        <v>0</v>
      </c>
      <c r="G86" s="315"/>
      <c r="H86" s="378"/>
      <c r="I86" s="380"/>
      <c r="J86" s="380"/>
      <c r="K86" s="380"/>
      <c r="L86" s="59">
        <v>0</v>
      </c>
      <c r="M86" s="252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</row>
    <row r="87" spans="1:38" s="56" customFormat="1" ht="13.5" customHeight="1" x14ac:dyDescent="0.25">
      <c r="A87" s="311"/>
      <c r="B87" s="301"/>
      <c r="C87" s="301"/>
      <c r="D87" s="9" t="s">
        <v>46</v>
      </c>
      <c r="E87" s="58">
        <v>0</v>
      </c>
      <c r="F87" s="58">
        <v>0</v>
      </c>
      <c r="G87" s="316"/>
      <c r="H87" s="379"/>
      <c r="I87" s="381"/>
      <c r="J87" s="381"/>
      <c r="K87" s="381"/>
      <c r="L87" s="58">
        <v>0</v>
      </c>
      <c r="M87" s="252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</row>
    <row r="88" spans="1:38" s="56" customFormat="1" ht="21" customHeight="1" x14ac:dyDescent="0.25">
      <c r="A88" s="274" t="s">
        <v>76</v>
      </c>
      <c r="B88" s="300" t="s">
        <v>77</v>
      </c>
      <c r="C88" s="300" t="s">
        <v>15</v>
      </c>
      <c r="D88" s="9" t="s">
        <v>16</v>
      </c>
      <c r="E88" s="57">
        <f>E89+E93</f>
        <v>48900000</v>
      </c>
      <c r="F88" s="57">
        <f>F89+F93</f>
        <v>34254809.619999997</v>
      </c>
      <c r="G88" s="314"/>
      <c r="H88" s="276" t="s">
        <v>78</v>
      </c>
      <c r="I88" s="282" t="s">
        <v>52</v>
      </c>
      <c r="J88" s="282">
        <v>23.9</v>
      </c>
      <c r="K88" s="282">
        <v>4.3</v>
      </c>
      <c r="L88" s="57">
        <f>L89+L93</f>
        <v>48900000</v>
      </c>
      <c r="M88" s="252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</row>
    <row r="89" spans="1:38" s="56" customFormat="1" ht="21" customHeight="1" x14ac:dyDescent="0.25">
      <c r="A89" s="275"/>
      <c r="B89" s="301"/>
      <c r="C89" s="301"/>
      <c r="D89" s="9" t="s">
        <v>20</v>
      </c>
      <c r="E89" s="57">
        <f>E90+E91</f>
        <v>48900000</v>
      </c>
      <c r="F89" s="57">
        <f>F90+F91</f>
        <v>34254809.619999997</v>
      </c>
      <c r="G89" s="315"/>
      <c r="H89" s="378"/>
      <c r="I89" s="380"/>
      <c r="J89" s="380"/>
      <c r="K89" s="380"/>
      <c r="L89" s="57">
        <f>L90+L91</f>
        <v>48900000</v>
      </c>
      <c r="M89" s="252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</row>
    <row r="90" spans="1:38" s="56" customFormat="1" ht="21" customHeight="1" x14ac:dyDescent="0.25">
      <c r="A90" s="275"/>
      <c r="B90" s="301"/>
      <c r="C90" s="301"/>
      <c r="D90" s="9" t="s">
        <v>23</v>
      </c>
      <c r="E90" s="58">
        <v>48900000</v>
      </c>
      <c r="F90" s="57">
        <v>34254809.619999997</v>
      </c>
      <c r="G90" s="315"/>
      <c r="H90" s="378"/>
      <c r="I90" s="380"/>
      <c r="J90" s="380"/>
      <c r="K90" s="380"/>
      <c r="L90" s="58">
        <v>48900000</v>
      </c>
      <c r="M90" s="252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</row>
    <row r="91" spans="1:38" s="56" customFormat="1" ht="21" customHeight="1" x14ac:dyDescent="0.25">
      <c r="A91" s="275"/>
      <c r="B91" s="301"/>
      <c r="C91" s="301"/>
      <c r="D91" s="9" t="s">
        <v>26</v>
      </c>
      <c r="E91" s="57">
        <v>0</v>
      </c>
      <c r="F91" s="57">
        <v>0</v>
      </c>
      <c r="G91" s="315"/>
      <c r="H91" s="378"/>
      <c r="I91" s="380"/>
      <c r="J91" s="380"/>
      <c r="K91" s="380"/>
      <c r="L91" s="57">
        <v>0</v>
      </c>
      <c r="M91" s="252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</row>
    <row r="92" spans="1:38" s="56" customFormat="1" ht="21" customHeight="1" x14ac:dyDescent="0.25">
      <c r="A92" s="275"/>
      <c r="B92" s="301"/>
      <c r="C92" s="301"/>
      <c r="D92" s="9" t="s">
        <v>45</v>
      </c>
      <c r="E92" s="59">
        <v>0</v>
      </c>
      <c r="F92" s="58">
        <v>0</v>
      </c>
      <c r="G92" s="315"/>
      <c r="H92" s="378"/>
      <c r="I92" s="380"/>
      <c r="J92" s="380"/>
      <c r="K92" s="380"/>
      <c r="L92" s="59">
        <v>0</v>
      </c>
      <c r="M92" s="252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</row>
    <row r="93" spans="1:38" s="56" customFormat="1" ht="21" customHeight="1" x14ac:dyDescent="0.25">
      <c r="A93" s="311"/>
      <c r="B93" s="301"/>
      <c r="C93" s="301"/>
      <c r="D93" s="9" t="s">
        <v>46</v>
      </c>
      <c r="E93" s="58">
        <v>0</v>
      </c>
      <c r="F93" s="58">
        <v>0</v>
      </c>
      <c r="G93" s="316"/>
      <c r="H93" s="379"/>
      <c r="I93" s="381"/>
      <c r="J93" s="381"/>
      <c r="K93" s="381"/>
      <c r="L93" s="58">
        <v>0</v>
      </c>
      <c r="M93" s="252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</row>
    <row r="94" spans="1:38" s="56" customFormat="1" ht="21" customHeight="1" x14ac:dyDescent="0.25">
      <c r="A94" s="274" t="s">
        <v>79</v>
      </c>
      <c r="B94" s="300" t="s">
        <v>481</v>
      </c>
      <c r="C94" s="300" t="s">
        <v>15</v>
      </c>
      <c r="D94" s="178" t="s">
        <v>16</v>
      </c>
      <c r="E94" s="57">
        <f>E95+E101</f>
        <v>0</v>
      </c>
      <c r="F94" s="57">
        <f>F95+F101</f>
        <v>0</v>
      </c>
      <c r="G94" s="314"/>
      <c r="H94" s="276" t="s">
        <v>532</v>
      </c>
      <c r="I94" s="282" t="s">
        <v>32</v>
      </c>
      <c r="J94" s="282"/>
      <c r="K94" s="282"/>
      <c r="L94" s="57">
        <f>L95+L101</f>
        <v>0</v>
      </c>
      <c r="M94" s="252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</row>
    <row r="95" spans="1:38" s="56" customFormat="1" ht="21" customHeight="1" x14ac:dyDescent="0.25">
      <c r="A95" s="275"/>
      <c r="B95" s="301"/>
      <c r="C95" s="301"/>
      <c r="D95" s="178" t="s">
        <v>20</v>
      </c>
      <c r="E95" s="57">
        <f>E97+E99</f>
        <v>0</v>
      </c>
      <c r="F95" s="57">
        <f>F97+F99</f>
        <v>0</v>
      </c>
      <c r="G95" s="315"/>
      <c r="H95" s="378"/>
      <c r="I95" s="380"/>
      <c r="J95" s="380"/>
      <c r="K95" s="380"/>
      <c r="L95" s="57">
        <f>L97+L99</f>
        <v>0</v>
      </c>
      <c r="M95" s="252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</row>
    <row r="96" spans="1:38" s="56" customFormat="1" ht="21" customHeight="1" x14ac:dyDescent="0.25">
      <c r="A96" s="275"/>
      <c r="B96" s="301"/>
      <c r="C96" s="301"/>
      <c r="D96" s="178" t="s">
        <v>482</v>
      </c>
      <c r="E96" s="58">
        <v>3796260.92</v>
      </c>
      <c r="F96" s="57">
        <v>3796260.92</v>
      </c>
      <c r="G96" s="315"/>
      <c r="H96" s="378"/>
      <c r="I96" s="380"/>
      <c r="J96" s="380"/>
      <c r="K96" s="380"/>
      <c r="L96" s="58"/>
      <c r="M96" s="252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</row>
    <row r="97" spans="1:38" s="56" customFormat="1" ht="21" customHeight="1" x14ac:dyDescent="0.25">
      <c r="A97" s="275"/>
      <c r="B97" s="301"/>
      <c r="C97" s="301"/>
      <c r="D97" s="178" t="s">
        <v>23</v>
      </c>
      <c r="E97" s="58">
        <v>0</v>
      </c>
      <c r="F97" s="57">
        <v>0</v>
      </c>
      <c r="G97" s="315"/>
      <c r="H97" s="378"/>
      <c r="I97" s="380"/>
      <c r="J97" s="380"/>
      <c r="K97" s="380"/>
      <c r="L97" s="58">
        <v>0</v>
      </c>
      <c r="M97" s="252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</row>
    <row r="98" spans="1:38" s="56" customFormat="1" ht="21" customHeight="1" x14ac:dyDescent="0.25">
      <c r="A98" s="275"/>
      <c r="B98" s="301"/>
      <c r="C98" s="301"/>
      <c r="D98" s="178" t="s">
        <v>482</v>
      </c>
      <c r="E98" s="58">
        <v>3796260.92</v>
      </c>
      <c r="F98" s="57">
        <v>3796260.92</v>
      </c>
      <c r="G98" s="315"/>
      <c r="H98" s="378"/>
      <c r="I98" s="380"/>
      <c r="J98" s="380"/>
      <c r="K98" s="380"/>
      <c r="L98" s="58"/>
      <c r="M98" s="252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</row>
    <row r="99" spans="1:38" s="56" customFormat="1" ht="21" customHeight="1" x14ac:dyDescent="0.25">
      <c r="A99" s="275"/>
      <c r="B99" s="301"/>
      <c r="C99" s="301"/>
      <c r="D99" s="178" t="s">
        <v>26</v>
      </c>
      <c r="E99" s="57">
        <v>0</v>
      </c>
      <c r="F99" s="57">
        <v>0</v>
      </c>
      <c r="G99" s="315"/>
      <c r="H99" s="378"/>
      <c r="I99" s="380"/>
      <c r="J99" s="380"/>
      <c r="K99" s="380"/>
      <c r="L99" s="57">
        <v>0</v>
      </c>
      <c r="M99" s="252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</row>
    <row r="100" spans="1:38" s="56" customFormat="1" ht="21" customHeight="1" x14ac:dyDescent="0.25">
      <c r="A100" s="275"/>
      <c r="B100" s="301"/>
      <c r="C100" s="301"/>
      <c r="D100" s="178" t="s">
        <v>45</v>
      </c>
      <c r="E100" s="59">
        <v>0</v>
      </c>
      <c r="F100" s="58">
        <v>0</v>
      </c>
      <c r="G100" s="315"/>
      <c r="H100" s="378"/>
      <c r="I100" s="380"/>
      <c r="J100" s="380"/>
      <c r="K100" s="380"/>
      <c r="L100" s="59">
        <v>0</v>
      </c>
      <c r="M100" s="252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</row>
    <row r="101" spans="1:38" s="56" customFormat="1" ht="21" customHeight="1" x14ac:dyDescent="0.25">
      <c r="A101" s="311"/>
      <c r="B101" s="301"/>
      <c r="C101" s="301"/>
      <c r="D101" s="178" t="s">
        <v>46</v>
      </c>
      <c r="E101" s="58">
        <v>0</v>
      </c>
      <c r="F101" s="58">
        <v>0</v>
      </c>
      <c r="G101" s="316"/>
      <c r="H101" s="379"/>
      <c r="I101" s="381"/>
      <c r="J101" s="381"/>
      <c r="K101" s="381"/>
      <c r="L101" s="58">
        <v>0</v>
      </c>
      <c r="M101" s="252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</row>
    <row r="102" spans="1:38" s="56" customFormat="1" ht="21" customHeight="1" x14ac:dyDescent="0.25">
      <c r="A102" s="274" t="s">
        <v>81</v>
      </c>
      <c r="B102" s="274" t="s">
        <v>80</v>
      </c>
      <c r="C102" s="274" t="s">
        <v>15</v>
      </c>
      <c r="D102" s="178" t="s">
        <v>16</v>
      </c>
      <c r="E102" s="57">
        <f>E103+E107</f>
        <v>0</v>
      </c>
      <c r="F102" s="57">
        <f>F103+F107</f>
        <v>0</v>
      </c>
      <c r="G102" s="314"/>
      <c r="H102" s="276" t="s">
        <v>533</v>
      </c>
      <c r="I102" s="282" t="s">
        <v>502</v>
      </c>
      <c r="J102" s="282">
        <v>0</v>
      </c>
      <c r="K102" s="282">
        <v>0</v>
      </c>
      <c r="L102" s="57">
        <f>L103+L107</f>
        <v>0</v>
      </c>
      <c r="M102" s="252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</row>
    <row r="103" spans="1:38" s="56" customFormat="1" ht="21" customHeight="1" x14ac:dyDescent="0.25">
      <c r="A103" s="275"/>
      <c r="B103" s="312"/>
      <c r="C103" s="275"/>
      <c r="D103" s="178" t="s">
        <v>20</v>
      </c>
      <c r="E103" s="57">
        <f>E104+E105</f>
        <v>0</v>
      </c>
      <c r="F103" s="57">
        <f>F104+F105</f>
        <v>0</v>
      </c>
      <c r="G103" s="315"/>
      <c r="H103" s="378"/>
      <c r="I103" s="380"/>
      <c r="J103" s="380"/>
      <c r="K103" s="380"/>
      <c r="L103" s="57">
        <f>L104+L105</f>
        <v>0</v>
      </c>
      <c r="M103" s="252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</row>
    <row r="104" spans="1:38" s="56" customFormat="1" ht="21" customHeight="1" x14ac:dyDescent="0.25">
      <c r="A104" s="275"/>
      <c r="B104" s="312"/>
      <c r="C104" s="275"/>
      <c r="D104" s="178" t="s">
        <v>23</v>
      </c>
      <c r="E104" s="58">
        <v>0</v>
      </c>
      <c r="F104" s="57">
        <v>0</v>
      </c>
      <c r="G104" s="315"/>
      <c r="H104" s="378"/>
      <c r="I104" s="380"/>
      <c r="J104" s="380"/>
      <c r="K104" s="380"/>
      <c r="L104" s="58">
        <v>0</v>
      </c>
      <c r="M104" s="252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</row>
    <row r="105" spans="1:38" s="56" customFormat="1" ht="21" customHeight="1" x14ac:dyDescent="0.25">
      <c r="A105" s="275"/>
      <c r="B105" s="312"/>
      <c r="C105" s="275"/>
      <c r="D105" s="178" t="s">
        <v>26</v>
      </c>
      <c r="E105" s="57">
        <v>0</v>
      </c>
      <c r="F105" s="57">
        <v>0</v>
      </c>
      <c r="G105" s="315"/>
      <c r="H105" s="378"/>
      <c r="I105" s="380"/>
      <c r="J105" s="380"/>
      <c r="K105" s="380"/>
      <c r="L105" s="57">
        <v>0</v>
      </c>
      <c r="M105" s="252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</row>
    <row r="106" spans="1:38" s="56" customFormat="1" ht="21" customHeight="1" x14ac:dyDescent="0.25">
      <c r="A106" s="275"/>
      <c r="B106" s="312"/>
      <c r="C106" s="275"/>
      <c r="D106" s="178" t="s">
        <v>45</v>
      </c>
      <c r="E106" s="59">
        <v>0</v>
      </c>
      <c r="F106" s="58">
        <v>0</v>
      </c>
      <c r="G106" s="315"/>
      <c r="H106" s="378"/>
      <c r="I106" s="380"/>
      <c r="J106" s="380"/>
      <c r="K106" s="380"/>
      <c r="L106" s="59">
        <v>0</v>
      </c>
      <c r="M106" s="252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</row>
    <row r="107" spans="1:38" s="56" customFormat="1" ht="21" customHeight="1" x14ac:dyDescent="0.25">
      <c r="A107" s="311"/>
      <c r="B107" s="313"/>
      <c r="C107" s="311"/>
      <c r="D107" s="178" t="s">
        <v>46</v>
      </c>
      <c r="E107" s="58">
        <v>0</v>
      </c>
      <c r="F107" s="58">
        <v>0</v>
      </c>
      <c r="G107" s="316"/>
      <c r="H107" s="379"/>
      <c r="I107" s="381"/>
      <c r="J107" s="381"/>
      <c r="K107" s="381"/>
      <c r="L107" s="58">
        <v>0</v>
      </c>
      <c r="M107" s="252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</row>
    <row r="108" spans="1:38" s="56" customFormat="1" ht="15" customHeight="1" x14ac:dyDescent="0.25">
      <c r="A108" s="274" t="s">
        <v>489</v>
      </c>
      <c r="B108" s="274" t="s">
        <v>483</v>
      </c>
      <c r="C108" s="274" t="s">
        <v>15</v>
      </c>
      <c r="D108" s="178" t="s">
        <v>16</v>
      </c>
      <c r="E108" s="57">
        <f>E109+E113</f>
        <v>190513722</v>
      </c>
      <c r="F108" s="57">
        <f>F109+F113</f>
        <v>38637498.130000003</v>
      </c>
      <c r="G108" s="314"/>
      <c r="H108" s="276" t="s">
        <v>495</v>
      </c>
      <c r="I108" s="282" t="s">
        <v>496</v>
      </c>
      <c r="J108" s="279">
        <v>23</v>
      </c>
      <c r="K108" s="279">
        <v>0</v>
      </c>
      <c r="L108" s="264">
        <f>L109+L113</f>
        <v>681048900</v>
      </c>
      <c r="M108" s="252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</row>
    <row r="109" spans="1:38" s="56" customFormat="1" ht="21.75" customHeight="1" x14ac:dyDescent="0.25">
      <c r="A109" s="275"/>
      <c r="B109" s="312"/>
      <c r="C109" s="275"/>
      <c r="D109" s="178" t="s">
        <v>20</v>
      </c>
      <c r="E109" s="57">
        <f>E110+E111</f>
        <v>190513722</v>
      </c>
      <c r="F109" s="57">
        <f>F110+F111</f>
        <v>38637498.130000003</v>
      </c>
      <c r="G109" s="315"/>
      <c r="H109" s="277"/>
      <c r="I109" s="283"/>
      <c r="J109" s="280"/>
      <c r="K109" s="280"/>
      <c r="L109" s="264">
        <f>L110+L111</f>
        <v>681048900</v>
      </c>
      <c r="M109" s="252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</row>
    <row r="110" spans="1:38" s="56" customFormat="1" ht="13.5" customHeight="1" x14ac:dyDescent="0.25">
      <c r="A110" s="275"/>
      <c r="B110" s="312"/>
      <c r="C110" s="275"/>
      <c r="D110" s="178" t="s">
        <v>23</v>
      </c>
      <c r="E110" s="58">
        <v>4286558.75</v>
      </c>
      <c r="F110" s="57">
        <v>869343.71</v>
      </c>
      <c r="G110" s="315"/>
      <c r="H110" s="277"/>
      <c r="I110" s="283"/>
      <c r="J110" s="280"/>
      <c r="K110" s="280"/>
      <c r="L110" s="263">
        <v>15323600.25</v>
      </c>
      <c r="M110" s="252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</row>
    <row r="111" spans="1:38" s="56" customFormat="1" ht="15" customHeight="1" x14ac:dyDescent="0.25">
      <c r="A111" s="275"/>
      <c r="B111" s="312"/>
      <c r="C111" s="275"/>
      <c r="D111" s="178" t="s">
        <v>26</v>
      </c>
      <c r="E111" s="57">
        <v>186227163.25</v>
      </c>
      <c r="F111" s="57">
        <v>37768154.420000002</v>
      </c>
      <c r="G111" s="315"/>
      <c r="H111" s="277"/>
      <c r="I111" s="283"/>
      <c r="J111" s="280"/>
      <c r="K111" s="280"/>
      <c r="L111" s="264">
        <v>665725299.75</v>
      </c>
      <c r="M111" s="252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</row>
    <row r="112" spans="1:38" s="56" customFormat="1" ht="18" customHeight="1" x14ac:dyDescent="0.25">
      <c r="A112" s="275"/>
      <c r="B112" s="312"/>
      <c r="C112" s="275"/>
      <c r="D112" s="178" t="s">
        <v>45</v>
      </c>
      <c r="E112" s="59">
        <v>0</v>
      </c>
      <c r="F112" s="58">
        <v>0</v>
      </c>
      <c r="G112" s="315"/>
      <c r="H112" s="277"/>
      <c r="I112" s="283"/>
      <c r="J112" s="280"/>
      <c r="K112" s="280"/>
      <c r="L112" s="263">
        <v>0</v>
      </c>
      <c r="M112" s="252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</row>
    <row r="113" spans="1:38" s="56" customFormat="1" ht="13.5" customHeight="1" x14ac:dyDescent="0.25">
      <c r="A113" s="311"/>
      <c r="B113" s="313"/>
      <c r="C113" s="311"/>
      <c r="D113" s="178" t="s">
        <v>46</v>
      </c>
      <c r="E113" s="58">
        <v>0</v>
      </c>
      <c r="F113" s="58">
        <v>0</v>
      </c>
      <c r="G113" s="316"/>
      <c r="H113" s="278"/>
      <c r="I113" s="284"/>
      <c r="J113" s="281"/>
      <c r="K113" s="281"/>
      <c r="L113" s="264">
        <v>0</v>
      </c>
      <c r="M113" s="252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</row>
    <row r="114" spans="1:38" s="56" customFormat="1" ht="29.25" customHeight="1" x14ac:dyDescent="0.25">
      <c r="A114" s="274" t="s">
        <v>490</v>
      </c>
      <c r="B114" s="274" t="s">
        <v>484</v>
      </c>
      <c r="C114" s="274" t="s">
        <v>15</v>
      </c>
      <c r="D114" s="178" t="s">
        <v>16</v>
      </c>
      <c r="E114" s="57">
        <f>E115+E119</f>
        <v>133128600</v>
      </c>
      <c r="F114" s="57">
        <f>F115+F119</f>
        <v>72854449.540000007</v>
      </c>
      <c r="G114" s="314"/>
      <c r="H114" s="276" t="s">
        <v>497</v>
      </c>
      <c r="I114" s="282" t="s">
        <v>35</v>
      </c>
      <c r="J114" s="279">
        <v>179</v>
      </c>
      <c r="K114" s="279">
        <v>80</v>
      </c>
      <c r="L114" s="57">
        <f>L115+L119</f>
        <v>54720000</v>
      </c>
      <c r="M114" s="252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</row>
    <row r="115" spans="1:38" s="56" customFormat="1" ht="24.75" customHeight="1" x14ac:dyDescent="0.25">
      <c r="A115" s="275"/>
      <c r="B115" s="312"/>
      <c r="C115" s="275"/>
      <c r="D115" s="178" t="s">
        <v>20</v>
      </c>
      <c r="E115" s="57">
        <f>E116+E117</f>
        <v>133128600</v>
      </c>
      <c r="F115" s="57">
        <f>F116+F117</f>
        <v>72854449.540000007</v>
      </c>
      <c r="G115" s="315"/>
      <c r="H115" s="277"/>
      <c r="I115" s="283"/>
      <c r="J115" s="280"/>
      <c r="K115" s="280"/>
      <c r="L115" s="57">
        <f>L116+L117</f>
        <v>54720000</v>
      </c>
      <c r="M115" s="252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</row>
    <row r="116" spans="1:38" s="56" customFormat="1" ht="23.25" customHeight="1" x14ac:dyDescent="0.25">
      <c r="A116" s="275"/>
      <c r="B116" s="312"/>
      <c r="C116" s="275"/>
      <c r="D116" s="178" t="s">
        <v>23</v>
      </c>
      <c r="E116" s="58">
        <v>2995393.5</v>
      </c>
      <c r="F116" s="57">
        <v>1639225.11</v>
      </c>
      <c r="G116" s="315"/>
      <c r="H116" s="277"/>
      <c r="I116" s="283"/>
      <c r="J116" s="280"/>
      <c r="K116" s="280"/>
      <c r="L116" s="58">
        <v>1231200</v>
      </c>
      <c r="M116" s="252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</row>
    <row r="117" spans="1:38" s="56" customFormat="1" ht="23.25" customHeight="1" x14ac:dyDescent="0.25">
      <c r="A117" s="275"/>
      <c r="B117" s="312"/>
      <c r="C117" s="275"/>
      <c r="D117" s="178" t="s">
        <v>26</v>
      </c>
      <c r="E117" s="57">
        <v>130133206.5</v>
      </c>
      <c r="F117" s="57">
        <v>71215224.430000007</v>
      </c>
      <c r="G117" s="315"/>
      <c r="H117" s="277"/>
      <c r="I117" s="283"/>
      <c r="J117" s="280"/>
      <c r="K117" s="280"/>
      <c r="L117" s="57">
        <v>53488800</v>
      </c>
      <c r="M117" s="252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</row>
    <row r="118" spans="1:38" s="56" customFormat="1" ht="27.75" customHeight="1" x14ac:dyDescent="0.25">
      <c r="A118" s="275"/>
      <c r="B118" s="312"/>
      <c r="C118" s="275"/>
      <c r="D118" s="178" t="s">
        <v>45</v>
      </c>
      <c r="E118" s="59">
        <v>0</v>
      </c>
      <c r="F118" s="58">
        <v>0</v>
      </c>
      <c r="G118" s="315"/>
      <c r="H118" s="277"/>
      <c r="I118" s="283"/>
      <c r="J118" s="280"/>
      <c r="K118" s="280"/>
      <c r="L118" s="58">
        <v>0</v>
      </c>
      <c r="M118" s="252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</row>
    <row r="119" spans="1:38" s="56" customFormat="1" ht="18" customHeight="1" x14ac:dyDescent="0.25">
      <c r="A119" s="311"/>
      <c r="B119" s="313"/>
      <c r="C119" s="311"/>
      <c r="D119" s="178" t="s">
        <v>46</v>
      </c>
      <c r="E119" s="58">
        <v>0</v>
      </c>
      <c r="F119" s="58">
        <v>0</v>
      </c>
      <c r="G119" s="316"/>
      <c r="H119" s="278"/>
      <c r="I119" s="284"/>
      <c r="J119" s="281"/>
      <c r="K119" s="281"/>
      <c r="L119" s="57">
        <v>0</v>
      </c>
      <c r="M119" s="252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</row>
    <row r="120" spans="1:38" s="56" customFormat="1" ht="13.5" customHeight="1" x14ac:dyDescent="0.25">
      <c r="A120" s="274" t="s">
        <v>491</v>
      </c>
      <c r="B120" s="274" t="s">
        <v>485</v>
      </c>
      <c r="C120" s="274" t="s">
        <v>15</v>
      </c>
      <c r="D120" s="178" t="s">
        <v>16</v>
      </c>
      <c r="E120" s="57">
        <f>E121+E125</f>
        <v>308136578</v>
      </c>
      <c r="F120" s="57">
        <f>F121+F125</f>
        <v>46705000</v>
      </c>
      <c r="G120" s="314"/>
      <c r="H120" s="276" t="s">
        <v>498</v>
      </c>
      <c r="I120" s="282" t="s">
        <v>35</v>
      </c>
      <c r="J120" s="279">
        <v>97</v>
      </c>
      <c r="K120" s="279">
        <v>4</v>
      </c>
      <c r="L120" s="57">
        <f>L121+L125</f>
        <v>72010000</v>
      </c>
      <c r="M120" s="252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</row>
    <row r="121" spans="1:38" s="56" customFormat="1" ht="24" customHeight="1" x14ac:dyDescent="0.25">
      <c r="A121" s="275"/>
      <c r="B121" s="312"/>
      <c r="C121" s="275"/>
      <c r="D121" s="178" t="s">
        <v>20</v>
      </c>
      <c r="E121" s="57">
        <f>E122+E123</f>
        <v>308136578</v>
      </c>
      <c r="F121" s="57">
        <f>F122+F123</f>
        <v>46705000</v>
      </c>
      <c r="G121" s="315"/>
      <c r="H121" s="277"/>
      <c r="I121" s="283"/>
      <c r="J121" s="280"/>
      <c r="K121" s="280"/>
      <c r="L121" s="57">
        <f>L122+L123</f>
        <v>72010000</v>
      </c>
      <c r="M121" s="252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</row>
    <row r="122" spans="1:38" s="56" customFormat="1" ht="15.75" customHeight="1" x14ac:dyDescent="0.25">
      <c r="A122" s="275"/>
      <c r="B122" s="312"/>
      <c r="C122" s="275"/>
      <c r="D122" s="178" t="s">
        <v>23</v>
      </c>
      <c r="E122" s="58">
        <v>6956447.75</v>
      </c>
      <c r="F122" s="57">
        <v>1050862.5</v>
      </c>
      <c r="G122" s="315"/>
      <c r="H122" s="277"/>
      <c r="I122" s="283"/>
      <c r="J122" s="280"/>
      <c r="K122" s="280"/>
      <c r="L122" s="58">
        <v>1643600</v>
      </c>
      <c r="M122" s="252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</row>
    <row r="123" spans="1:38" s="56" customFormat="1" ht="14.25" customHeight="1" x14ac:dyDescent="0.25">
      <c r="A123" s="275"/>
      <c r="B123" s="312"/>
      <c r="C123" s="275"/>
      <c r="D123" s="178" t="s">
        <v>26</v>
      </c>
      <c r="E123" s="57">
        <v>301180130.25</v>
      </c>
      <c r="F123" s="57">
        <v>45654137.5</v>
      </c>
      <c r="G123" s="315"/>
      <c r="H123" s="277"/>
      <c r="I123" s="283"/>
      <c r="J123" s="280"/>
      <c r="K123" s="280"/>
      <c r="L123" s="57">
        <v>70366400</v>
      </c>
      <c r="M123" s="252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</row>
    <row r="124" spans="1:38" s="56" customFormat="1" ht="20.25" customHeight="1" x14ac:dyDescent="0.25">
      <c r="A124" s="275"/>
      <c r="B124" s="312"/>
      <c r="C124" s="275"/>
      <c r="D124" s="178" t="s">
        <v>45</v>
      </c>
      <c r="E124" s="59">
        <v>0</v>
      </c>
      <c r="F124" s="58">
        <v>0</v>
      </c>
      <c r="G124" s="315"/>
      <c r="H124" s="277"/>
      <c r="I124" s="283"/>
      <c r="J124" s="280"/>
      <c r="K124" s="280"/>
      <c r="L124" s="58">
        <v>0</v>
      </c>
      <c r="M124" s="252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</row>
    <row r="125" spans="1:38" s="56" customFormat="1" ht="89.25" customHeight="1" x14ac:dyDescent="0.25">
      <c r="A125" s="311"/>
      <c r="B125" s="313"/>
      <c r="C125" s="311"/>
      <c r="D125" s="178" t="s">
        <v>46</v>
      </c>
      <c r="E125" s="58">
        <v>0</v>
      </c>
      <c r="F125" s="58">
        <v>0</v>
      </c>
      <c r="G125" s="316"/>
      <c r="H125" s="278"/>
      <c r="I125" s="284"/>
      <c r="J125" s="281"/>
      <c r="K125" s="281"/>
      <c r="L125" s="57">
        <v>0</v>
      </c>
      <c r="M125" s="252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</row>
    <row r="126" spans="1:38" s="56" customFormat="1" ht="14.25" customHeight="1" x14ac:dyDescent="0.25">
      <c r="A126" s="274" t="s">
        <v>492</v>
      </c>
      <c r="B126" s="274" t="s">
        <v>486</v>
      </c>
      <c r="C126" s="274" t="s">
        <v>15</v>
      </c>
      <c r="D126" s="178" t="s">
        <v>16</v>
      </c>
      <c r="E126" s="57">
        <f>E127+E131</f>
        <v>0</v>
      </c>
      <c r="F126" s="57">
        <f>F127+F131</f>
        <v>0</v>
      </c>
      <c r="G126" s="314"/>
      <c r="H126" s="276" t="s">
        <v>499</v>
      </c>
      <c r="I126" s="282" t="s">
        <v>496</v>
      </c>
      <c r="J126" s="279">
        <v>0</v>
      </c>
      <c r="K126" s="279">
        <v>0</v>
      </c>
      <c r="L126" s="57">
        <f>L127+L131</f>
        <v>0</v>
      </c>
      <c r="M126" s="252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</row>
    <row r="127" spans="1:38" s="56" customFormat="1" ht="20.25" customHeight="1" x14ac:dyDescent="0.25">
      <c r="A127" s="275"/>
      <c r="B127" s="312"/>
      <c r="C127" s="275"/>
      <c r="D127" s="178" t="s">
        <v>20</v>
      </c>
      <c r="E127" s="57">
        <f>E128+E129</f>
        <v>0</v>
      </c>
      <c r="F127" s="57">
        <f>F128+F129</f>
        <v>0</v>
      </c>
      <c r="G127" s="315"/>
      <c r="H127" s="277"/>
      <c r="I127" s="283"/>
      <c r="J127" s="280"/>
      <c r="K127" s="280"/>
      <c r="L127" s="57">
        <f>L128+L129</f>
        <v>0</v>
      </c>
      <c r="M127" s="252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</row>
    <row r="128" spans="1:38" s="56" customFormat="1" ht="18" customHeight="1" x14ac:dyDescent="0.25">
      <c r="A128" s="275"/>
      <c r="B128" s="312"/>
      <c r="C128" s="275"/>
      <c r="D128" s="178" t="s">
        <v>23</v>
      </c>
      <c r="E128" s="58">
        <v>0</v>
      </c>
      <c r="F128" s="57">
        <v>0</v>
      </c>
      <c r="G128" s="315"/>
      <c r="H128" s="277"/>
      <c r="I128" s="283"/>
      <c r="J128" s="280"/>
      <c r="K128" s="280"/>
      <c r="L128" s="263"/>
      <c r="M128" s="252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</row>
    <row r="129" spans="1:38" s="56" customFormat="1" ht="12" customHeight="1" x14ac:dyDescent="0.25">
      <c r="A129" s="275"/>
      <c r="B129" s="312"/>
      <c r="C129" s="275"/>
      <c r="D129" s="178" t="s">
        <v>26</v>
      </c>
      <c r="E129" s="57">
        <v>0</v>
      </c>
      <c r="F129" s="57">
        <v>0</v>
      </c>
      <c r="G129" s="315"/>
      <c r="H129" s="277"/>
      <c r="I129" s="283"/>
      <c r="J129" s="280"/>
      <c r="K129" s="280"/>
      <c r="L129" s="264"/>
      <c r="M129" s="252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</row>
    <row r="130" spans="1:38" s="56" customFormat="1" ht="21" customHeight="1" x14ac:dyDescent="0.25">
      <c r="A130" s="275"/>
      <c r="B130" s="312"/>
      <c r="C130" s="275"/>
      <c r="D130" s="178" t="s">
        <v>45</v>
      </c>
      <c r="E130" s="59">
        <v>0</v>
      </c>
      <c r="F130" s="58">
        <v>0</v>
      </c>
      <c r="G130" s="315"/>
      <c r="H130" s="277"/>
      <c r="I130" s="283"/>
      <c r="J130" s="280"/>
      <c r="K130" s="280"/>
      <c r="L130" s="58">
        <v>0</v>
      </c>
      <c r="M130" s="252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</row>
    <row r="131" spans="1:38" s="56" customFormat="1" ht="12.75" customHeight="1" x14ac:dyDescent="0.25">
      <c r="A131" s="311"/>
      <c r="B131" s="313"/>
      <c r="C131" s="311"/>
      <c r="D131" s="178" t="s">
        <v>46</v>
      </c>
      <c r="E131" s="58">
        <v>0</v>
      </c>
      <c r="F131" s="58">
        <v>0</v>
      </c>
      <c r="G131" s="316"/>
      <c r="H131" s="278"/>
      <c r="I131" s="284"/>
      <c r="J131" s="281"/>
      <c r="K131" s="281"/>
      <c r="L131" s="57">
        <v>0</v>
      </c>
      <c r="M131" s="252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</row>
    <row r="132" spans="1:38" s="56" customFormat="1" ht="14.25" customHeight="1" x14ac:dyDescent="0.25">
      <c r="A132" s="274" t="s">
        <v>493</v>
      </c>
      <c r="B132" s="274" t="s">
        <v>488</v>
      </c>
      <c r="C132" s="274" t="s">
        <v>15</v>
      </c>
      <c r="D132" s="178" t="s">
        <v>16</v>
      </c>
      <c r="E132" s="57">
        <f>E133+E137</f>
        <v>23000000</v>
      </c>
      <c r="F132" s="57">
        <f>F133+F137</f>
        <v>22996966.670000002</v>
      </c>
      <c r="G132" s="314"/>
      <c r="H132" s="276" t="s">
        <v>500</v>
      </c>
      <c r="I132" s="282" t="s">
        <v>35</v>
      </c>
      <c r="J132" s="279">
        <v>1</v>
      </c>
      <c r="K132" s="279">
        <v>0</v>
      </c>
      <c r="L132" s="57">
        <f>L133+L137</f>
        <v>23000000</v>
      </c>
      <c r="M132" s="252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</row>
    <row r="133" spans="1:38" s="56" customFormat="1" ht="23.25" customHeight="1" x14ac:dyDescent="0.25">
      <c r="A133" s="275"/>
      <c r="B133" s="312"/>
      <c r="C133" s="275"/>
      <c r="D133" s="178" t="s">
        <v>20</v>
      </c>
      <c r="E133" s="57">
        <f>E134+E135</f>
        <v>23000000</v>
      </c>
      <c r="F133" s="57">
        <f>F134+F135</f>
        <v>22996966.670000002</v>
      </c>
      <c r="G133" s="315"/>
      <c r="H133" s="277"/>
      <c r="I133" s="283"/>
      <c r="J133" s="280"/>
      <c r="K133" s="280"/>
      <c r="L133" s="57">
        <f>L134+L135</f>
        <v>23000000</v>
      </c>
      <c r="M133" s="252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</row>
    <row r="134" spans="1:38" s="56" customFormat="1" ht="12.75" customHeight="1" x14ac:dyDescent="0.25">
      <c r="A134" s="275"/>
      <c r="B134" s="312"/>
      <c r="C134" s="275"/>
      <c r="D134" s="178" t="s">
        <v>23</v>
      </c>
      <c r="E134" s="58">
        <v>23000000</v>
      </c>
      <c r="F134" s="57">
        <v>22996966.670000002</v>
      </c>
      <c r="G134" s="315"/>
      <c r="H134" s="277"/>
      <c r="I134" s="283"/>
      <c r="J134" s="280"/>
      <c r="K134" s="280"/>
      <c r="L134" s="58">
        <v>23000000</v>
      </c>
      <c r="M134" s="252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</row>
    <row r="135" spans="1:38" s="56" customFormat="1" ht="12.75" customHeight="1" x14ac:dyDescent="0.25">
      <c r="A135" s="275"/>
      <c r="B135" s="312"/>
      <c r="C135" s="275"/>
      <c r="D135" s="178" t="s">
        <v>26</v>
      </c>
      <c r="E135" s="57">
        <v>0</v>
      </c>
      <c r="F135" s="57">
        <v>0</v>
      </c>
      <c r="G135" s="315"/>
      <c r="H135" s="277"/>
      <c r="I135" s="283"/>
      <c r="J135" s="280"/>
      <c r="K135" s="280"/>
      <c r="L135" s="58">
        <v>0</v>
      </c>
      <c r="M135" s="252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</row>
    <row r="136" spans="1:38" s="56" customFormat="1" ht="21" customHeight="1" x14ac:dyDescent="0.25">
      <c r="A136" s="275"/>
      <c r="B136" s="312"/>
      <c r="C136" s="275"/>
      <c r="D136" s="178" t="s">
        <v>45</v>
      </c>
      <c r="E136" s="59">
        <v>0</v>
      </c>
      <c r="F136" s="58">
        <v>0</v>
      </c>
      <c r="G136" s="315"/>
      <c r="H136" s="277"/>
      <c r="I136" s="283"/>
      <c r="J136" s="280"/>
      <c r="K136" s="280"/>
      <c r="L136" s="58">
        <v>0</v>
      </c>
      <c r="M136" s="252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</row>
    <row r="137" spans="1:38" s="56" customFormat="1" ht="12.75" customHeight="1" x14ac:dyDescent="0.25">
      <c r="A137" s="311"/>
      <c r="B137" s="313"/>
      <c r="C137" s="311"/>
      <c r="D137" s="178" t="s">
        <v>46</v>
      </c>
      <c r="E137" s="58">
        <v>0</v>
      </c>
      <c r="F137" s="58">
        <v>0</v>
      </c>
      <c r="G137" s="316"/>
      <c r="H137" s="278"/>
      <c r="I137" s="284"/>
      <c r="J137" s="281"/>
      <c r="K137" s="281"/>
      <c r="L137" s="57">
        <v>0</v>
      </c>
      <c r="M137" s="252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</row>
    <row r="138" spans="1:38" s="56" customFormat="1" ht="12" customHeight="1" x14ac:dyDescent="0.25">
      <c r="A138" s="274" t="s">
        <v>494</v>
      </c>
      <c r="B138" s="274" t="s">
        <v>487</v>
      </c>
      <c r="C138" s="274" t="s">
        <v>15</v>
      </c>
      <c r="D138" s="178" t="s">
        <v>16</v>
      </c>
      <c r="E138" s="57">
        <f>E139+E143</f>
        <v>17934105.120000001</v>
      </c>
      <c r="F138" s="57">
        <f>F139+F143</f>
        <v>17934105.120000001</v>
      </c>
      <c r="G138" s="314"/>
      <c r="H138" s="276" t="s">
        <v>501</v>
      </c>
      <c r="I138" s="282" t="s">
        <v>502</v>
      </c>
      <c r="J138" s="279">
        <v>0</v>
      </c>
      <c r="K138" s="279">
        <v>0</v>
      </c>
      <c r="L138" s="57">
        <f>L139+L143</f>
        <v>17934105.120000001</v>
      </c>
      <c r="M138" s="252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</row>
    <row r="139" spans="1:38" s="56" customFormat="1" ht="24.75" customHeight="1" x14ac:dyDescent="0.25">
      <c r="A139" s="275"/>
      <c r="B139" s="312"/>
      <c r="C139" s="275"/>
      <c r="D139" s="178" t="s">
        <v>20</v>
      </c>
      <c r="E139" s="57">
        <f>E140+E141</f>
        <v>17934105.120000001</v>
      </c>
      <c r="F139" s="57">
        <f>F140+F141</f>
        <v>17934105.120000001</v>
      </c>
      <c r="G139" s="315"/>
      <c r="H139" s="277"/>
      <c r="I139" s="283"/>
      <c r="J139" s="280"/>
      <c r="K139" s="280"/>
      <c r="L139" s="57">
        <f>L140+L141</f>
        <v>17934105.120000001</v>
      </c>
      <c r="M139" s="252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</row>
    <row r="140" spans="1:38" s="56" customFormat="1" ht="16.5" customHeight="1" x14ac:dyDescent="0.25">
      <c r="A140" s="275"/>
      <c r="B140" s="312"/>
      <c r="C140" s="275"/>
      <c r="D140" s="178" t="s">
        <v>23</v>
      </c>
      <c r="E140" s="58">
        <v>17934105.120000001</v>
      </c>
      <c r="F140" s="57">
        <v>17934105.120000001</v>
      </c>
      <c r="G140" s="315"/>
      <c r="H140" s="277"/>
      <c r="I140" s="283"/>
      <c r="J140" s="280"/>
      <c r="K140" s="280"/>
      <c r="L140" s="58">
        <v>17934105.120000001</v>
      </c>
      <c r="M140" s="252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</row>
    <row r="141" spans="1:38" s="56" customFormat="1" ht="15.75" customHeight="1" x14ac:dyDescent="0.25">
      <c r="A141" s="275"/>
      <c r="B141" s="312"/>
      <c r="C141" s="275"/>
      <c r="D141" s="178" t="s">
        <v>26</v>
      </c>
      <c r="E141" s="57">
        <v>0</v>
      </c>
      <c r="F141" s="57">
        <v>0</v>
      </c>
      <c r="G141" s="315"/>
      <c r="H141" s="277"/>
      <c r="I141" s="283"/>
      <c r="J141" s="280"/>
      <c r="K141" s="280"/>
      <c r="L141" s="58">
        <v>0</v>
      </c>
      <c r="M141" s="252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</row>
    <row r="142" spans="1:38" s="56" customFormat="1" ht="20.25" customHeight="1" x14ac:dyDescent="0.25">
      <c r="A142" s="275"/>
      <c r="B142" s="312"/>
      <c r="C142" s="275"/>
      <c r="D142" s="178" t="s">
        <v>45</v>
      </c>
      <c r="E142" s="59">
        <v>0</v>
      </c>
      <c r="F142" s="58">
        <v>0</v>
      </c>
      <c r="G142" s="315"/>
      <c r="H142" s="277"/>
      <c r="I142" s="283"/>
      <c r="J142" s="280"/>
      <c r="K142" s="280"/>
      <c r="L142" s="58">
        <v>0</v>
      </c>
      <c r="M142" s="252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</row>
    <row r="143" spans="1:38" s="56" customFormat="1" ht="15.75" customHeight="1" x14ac:dyDescent="0.25">
      <c r="A143" s="311"/>
      <c r="B143" s="313"/>
      <c r="C143" s="311"/>
      <c r="D143" s="178" t="s">
        <v>46</v>
      </c>
      <c r="E143" s="58">
        <v>0</v>
      </c>
      <c r="F143" s="58">
        <v>0</v>
      </c>
      <c r="G143" s="316"/>
      <c r="H143" s="278"/>
      <c r="I143" s="284"/>
      <c r="J143" s="281"/>
      <c r="K143" s="281"/>
      <c r="L143" s="57">
        <v>0</v>
      </c>
      <c r="M143" s="252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</row>
    <row r="144" spans="1:38" s="56" customFormat="1" ht="17.25" customHeight="1" x14ac:dyDescent="0.25">
      <c r="A144" s="274" t="s">
        <v>536</v>
      </c>
      <c r="B144" s="274" t="s">
        <v>537</v>
      </c>
      <c r="C144" s="274" t="s">
        <v>15</v>
      </c>
      <c r="D144" s="200" t="s">
        <v>16</v>
      </c>
      <c r="E144" s="57">
        <f>E145+E149</f>
        <v>260000000</v>
      </c>
      <c r="F144" s="57">
        <f>F145+F149</f>
        <v>14000000</v>
      </c>
      <c r="G144" s="314"/>
      <c r="H144" s="276" t="s">
        <v>538</v>
      </c>
      <c r="I144" s="282" t="s">
        <v>35</v>
      </c>
      <c r="J144" s="279">
        <v>52</v>
      </c>
      <c r="K144" s="279">
        <v>0</v>
      </c>
      <c r="L144" s="264">
        <f>L145+L149</f>
        <v>84000000</v>
      </c>
      <c r="M144" s="252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</row>
    <row r="145" spans="1:38" s="56" customFormat="1" ht="24.75" customHeight="1" x14ac:dyDescent="0.25">
      <c r="A145" s="275"/>
      <c r="B145" s="312"/>
      <c r="C145" s="275"/>
      <c r="D145" s="200" t="s">
        <v>20</v>
      </c>
      <c r="E145" s="57">
        <f>E146+E147</f>
        <v>260000000</v>
      </c>
      <c r="F145" s="57">
        <f>F146+F147</f>
        <v>14000000</v>
      </c>
      <c r="G145" s="315"/>
      <c r="H145" s="277"/>
      <c r="I145" s="283"/>
      <c r="J145" s="280"/>
      <c r="K145" s="280"/>
      <c r="L145" s="264">
        <f>L146+L147</f>
        <v>84000000</v>
      </c>
      <c r="M145" s="252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</row>
    <row r="146" spans="1:38" s="56" customFormat="1" ht="12" customHeight="1" x14ac:dyDescent="0.25">
      <c r="A146" s="275"/>
      <c r="B146" s="312"/>
      <c r="C146" s="275"/>
      <c r="D146" s="200" t="s">
        <v>23</v>
      </c>
      <c r="E146" s="58">
        <v>5850000</v>
      </c>
      <c r="F146" s="57">
        <v>315000</v>
      </c>
      <c r="G146" s="315"/>
      <c r="H146" s="277"/>
      <c r="I146" s="283"/>
      <c r="J146" s="280"/>
      <c r="K146" s="280"/>
      <c r="L146" s="263">
        <v>1890000</v>
      </c>
      <c r="M146" s="252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</row>
    <row r="147" spans="1:38" s="56" customFormat="1" ht="12.75" customHeight="1" x14ac:dyDescent="0.25">
      <c r="A147" s="275"/>
      <c r="B147" s="312"/>
      <c r="C147" s="275"/>
      <c r="D147" s="200" t="s">
        <v>26</v>
      </c>
      <c r="E147" s="57">
        <v>254150000</v>
      </c>
      <c r="F147" s="57">
        <v>13685000</v>
      </c>
      <c r="G147" s="315"/>
      <c r="H147" s="277"/>
      <c r="I147" s="283"/>
      <c r="J147" s="280"/>
      <c r="K147" s="280"/>
      <c r="L147" s="263">
        <v>82110000</v>
      </c>
      <c r="M147" s="252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</row>
    <row r="148" spans="1:38" s="56" customFormat="1" ht="19.5" customHeight="1" x14ac:dyDescent="0.25">
      <c r="A148" s="275"/>
      <c r="B148" s="312"/>
      <c r="C148" s="275"/>
      <c r="D148" s="200" t="s">
        <v>45</v>
      </c>
      <c r="E148" s="59">
        <v>0</v>
      </c>
      <c r="F148" s="58">
        <v>0</v>
      </c>
      <c r="G148" s="315"/>
      <c r="H148" s="277"/>
      <c r="I148" s="283"/>
      <c r="J148" s="280"/>
      <c r="K148" s="280"/>
      <c r="L148" s="263">
        <v>0</v>
      </c>
      <c r="M148" s="252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</row>
    <row r="149" spans="1:38" s="56" customFormat="1" ht="27" customHeight="1" x14ac:dyDescent="0.25">
      <c r="A149" s="311"/>
      <c r="B149" s="313"/>
      <c r="C149" s="311"/>
      <c r="D149" s="200" t="s">
        <v>46</v>
      </c>
      <c r="E149" s="58">
        <v>0</v>
      </c>
      <c r="F149" s="58">
        <v>0</v>
      </c>
      <c r="G149" s="316"/>
      <c r="H149" s="278"/>
      <c r="I149" s="284"/>
      <c r="J149" s="281"/>
      <c r="K149" s="281"/>
      <c r="L149" s="264">
        <v>0</v>
      </c>
      <c r="M149" s="252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</row>
    <row r="150" spans="1:38" s="56" customFormat="1" ht="20.25" customHeight="1" x14ac:dyDescent="0.25">
      <c r="A150" s="274" t="s">
        <v>539</v>
      </c>
      <c r="B150" s="274" t="s">
        <v>540</v>
      </c>
      <c r="C150" s="274" t="s">
        <v>15</v>
      </c>
      <c r="D150" s="200" t="s">
        <v>16</v>
      </c>
      <c r="E150" s="57">
        <f>E151+E155</f>
        <v>9975739.1999999993</v>
      </c>
      <c r="F150" s="57">
        <f>F151+F155</f>
        <v>9975739.1999999993</v>
      </c>
      <c r="G150" s="314"/>
      <c r="H150" s="276" t="s">
        <v>541</v>
      </c>
      <c r="I150" s="282" t="s">
        <v>42</v>
      </c>
      <c r="J150" s="279">
        <v>0</v>
      </c>
      <c r="K150" s="279">
        <v>0</v>
      </c>
      <c r="L150" s="57">
        <f>L151+L155</f>
        <v>9975739.1999999993</v>
      </c>
      <c r="M150" s="252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</row>
    <row r="151" spans="1:38" s="56" customFormat="1" ht="19.5" customHeight="1" x14ac:dyDescent="0.25">
      <c r="A151" s="275"/>
      <c r="B151" s="312"/>
      <c r="C151" s="275"/>
      <c r="D151" s="200" t="s">
        <v>20</v>
      </c>
      <c r="E151" s="57">
        <f>E152+E153</f>
        <v>9975739.1999999993</v>
      </c>
      <c r="F151" s="57">
        <f>F152+F153</f>
        <v>9975739.1999999993</v>
      </c>
      <c r="G151" s="315"/>
      <c r="H151" s="277"/>
      <c r="I151" s="283"/>
      <c r="J151" s="280"/>
      <c r="K151" s="280"/>
      <c r="L151" s="57">
        <f>L152+L153</f>
        <v>9975739.1999999993</v>
      </c>
      <c r="M151" s="252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</row>
    <row r="152" spans="1:38" s="56" customFormat="1" ht="12.75" customHeight="1" x14ac:dyDescent="0.25">
      <c r="A152" s="275"/>
      <c r="B152" s="312"/>
      <c r="C152" s="275"/>
      <c r="D152" s="200" t="s">
        <v>23</v>
      </c>
      <c r="E152" s="58">
        <v>9975739.1999999993</v>
      </c>
      <c r="F152" s="57">
        <v>9975739.1999999993</v>
      </c>
      <c r="G152" s="315"/>
      <c r="H152" s="277"/>
      <c r="I152" s="283"/>
      <c r="J152" s="280"/>
      <c r="K152" s="280"/>
      <c r="L152" s="58">
        <v>9975739.1999999993</v>
      </c>
      <c r="M152" s="252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</row>
    <row r="153" spans="1:38" s="56" customFormat="1" ht="12.75" customHeight="1" x14ac:dyDescent="0.25">
      <c r="A153" s="275"/>
      <c r="B153" s="312"/>
      <c r="C153" s="275"/>
      <c r="D153" s="200" t="s">
        <v>26</v>
      </c>
      <c r="E153" s="57">
        <v>0</v>
      </c>
      <c r="F153" s="57">
        <v>0</v>
      </c>
      <c r="G153" s="315"/>
      <c r="H153" s="277"/>
      <c r="I153" s="283"/>
      <c r="J153" s="280"/>
      <c r="K153" s="280"/>
      <c r="L153" s="58">
        <v>0</v>
      </c>
      <c r="M153" s="252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</row>
    <row r="154" spans="1:38" s="56" customFormat="1" ht="20.25" customHeight="1" x14ac:dyDescent="0.25">
      <c r="A154" s="275"/>
      <c r="B154" s="312"/>
      <c r="C154" s="275"/>
      <c r="D154" s="200" t="s">
        <v>45</v>
      </c>
      <c r="E154" s="59">
        <v>0</v>
      </c>
      <c r="F154" s="58">
        <v>0</v>
      </c>
      <c r="G154" s="315"/>
      <c r="H154" s="277"/>
      <c r="I154" s="283"/>
      <c r="J154" s="280"/>
      <c r="K154" s="280"/>
      <c r="L154" s="58">
        <v>0</v>
      </c>
      <c r="M154" s="252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</row>
    <row r="155" spans="1:38" s="56" customFormat="1" ht="16.5" customHeight="1" x14ac:dyDescent="0.25">
      <c r="A155" s="311"/>
      <c r="B155" s="313"/>
      <c r="C155" s="311"/>
      <c r="D155" s="200" t="s">
        <v>46</v>
      </c>
      <c r="E155" s="58">
        <v>0</v>
      </c>
      <c r="F155" s="58">
        <v>0</v>
      </c>
      <c r="G155" s="316"/>
      <c r="H155" s="278"/>
      <c r="I155" s="284"/>
      <c r="J155" s="281"/>
      <c r="K155" s="281"/>
      <c r="L155" s="57">
        <v>0</v>
      </c>
      <c r="M155" s="252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</row>
    <row r="156" spans="1:38" s="56" customFormat="1" ht="13.5" customHeight="1" x14ac:dyDescent="0.25">
      <c r="A156" s="274" t="s">
        <v>542</v>
      </c>
      <c r="B156" s="274" t="s">
        <v>543</v>
      </c>
      <c r="C156" s="274" t="s">
        <v>15</v>
      </c>
      <c r="D156" s="200" t="s">
        <v>16</v>
      </c>
      <c r="E156" s="57">
        <f>E157+E161</f>
        <v>49130967.740000002</v>
      </c>
      <c r="F156" s="57">
        <f>F157+F161</f>
        <v>0</v>
      </c>
      <c r="G156" s="314"/>
      <c r="H156" s="276" t="s">
        <v>544</v>
      </c>
      <c r="I156" s="282" t="s">
        <v>35</v>
      </c>
      <c r="J156" s="279">
        <v>1</v>
      </c>
      <c r="K156" s="279">
        <v>0</v>
      </c>
      <c r="L156" s="264">
        <f>L157+L161</f>
        <v>0</v>
      </c>
      <c r="M156" s="252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</row>
    <row r="157" spans="1:38" s="56" customFormat="1" ht="24.75" customHeight="1" x14ac:dyDescent="0.25">
      <c r="A157" s="275"/>
      <c r="B157" s="312"/>
      <c r="C157" s="275"/>
      <c r="D157" s="200" t="s">
        <v>20</v>
      </c>
      <c r="E157" s="57">
        <f>E158+E159</f>
        <v>49130967.740000002</v>
      </c>
      <c r="F157" s="57">
        <f>F158+F159</f>
        <v>0</v>
      </c>
      <c r="G157" s="315"/>
      <c r="H157" s="277"/>
      <c r="I157" s="283"/>
      <c r="J157" s="280"/>
      <c r="K157" s="280"/>
      <c r="L157" s="264">
        <f>L158+L159</f>
        <v>0</v>
      </c>
      <c r="M157" s="252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</row>
    <row r="158" spans="1:38" s="56" customFormat="1" ht="15.75" customHeight="1" x14ac:dyDescent="0.25">
      <c r="A158" s="275"/>
      <c r="B158" s="312"/>
      <c r="C158" s="275"/>
      <c r="D158" s="200" t="s">
        <v>23</v>
      </c>
      <c r="E158" s="58">
        <v>3439167.74</v>
      </c>
      <c r="F158" s="57">
        <v>0</v>
      </c>
      <c r="G158" s="315"/>
      <c r="H158" s="277"/>
      <c r="I158" s="283"/>
      <c r="J158" s="280"/>
      <c r="K158" s="280"/>
      <c r="L158" s="263"/>
      <c r="M158" s="252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</row>
    <row r="159" spans="1:38" s="56" customFormat="1" ht="13.5" customHeight="1" x14ac:dyDescent="0.25">
      <c r="A159" s="275"/>
      <c r="B159" s="312"/>
      <c r="C159" s="275"/>
      <c r="D159" s="200" t="s">
        <v>26</v>
      </c>
      <c r="E159" s="57">
        <v>45691800</v>
      </c>
      <c r="F159" s="57">
        <v>0</v>
      </c>
      <c r="G159" s="315"/>
      <c r="H159" s="277"/>
      <c r="I159" s="283"/>
      <c r="J159" s="280"/>
      <c r="K159" s="280"/>
      <c r="L159" s="263">
        <v>0</v>
      </c>
      <c r="M159" s="252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</row>
    <row r="160" spans="1:38" s="56" customFormat="1" ht="20.25" customHeight="1" x14ac:dyDescent="0.25">
      <c r="A160" s="275"/>
      <c r="B160" s="312"/>
      <c r="C160" s="275"/>
      <c r="D160" s="200" t="s">
        <v>45</v>
      </c>
      <c r="E160" s="59">
        <v>0</v>
      </c>
      <c r="F160" s="58">
        <v>0</v>
      </c>
      <c r="G160" s="315"/>
      <c r="H160" s="277"/>
      <c r="I160" s="283"/>
      <c r="J160" s="280"/>
      <c r="K160" s="280"/>
      <c r="L160" s="263">
        <v>0</v>
      </c>
      <c r="M160" s="252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</row>
    <row r="161" spans="1:38" s="56" customFormat="1" ht="14.25" customHeight="1" x14ac:dyDescent="0.25">
      <c r="A161" s="311"/>
      <c r="B161" s="313"/>
      <c r="C161" s="311"/>
      <c r="D161" s="200" t="s">
        <v>46</v>
      </c>
      <c r="E161" s="58">
        <v>0</v>
      </c>
      <c r="F161" s="58">
        <v>0</v>
      </c>
      <c r="G161" s="316"/>
      <c r="H161" s="278"/>
      <c r="I161" s="284"/>
      <c r="J161" s="281"/>
      <c r="K161" s="281"/>
      <c r="L161" s="264">
        <v>0</v>
      </c>
      <c r="M161" s="252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</row>
    <row r="162" spans="1:38" s="56" customFormat="1" ht="20.25" customHeight="1" x14ac:dyDescent="0.25">
      <c r="A162" s="285" t="s">
        <v>82</v>
      </c>
      <c r="B162" s="288" t="s">
        <v>83</v>
      </c>
      <c r="C162" s="288" t="s">
        <v>15</v>
      </c>
      <c r="D162" s="196" t="s">
        <v>16</v>
      </c>
      <c r="E162" s="45">
        <f>E163+E167</f>
        <v>190311100</v>
      </c>
      <c r="F162" s="45">
        <f>F163+F167</f>
        <v>144708325</v>
      </c>
      <c r="G162" s="291"/>
      <c r="H162" s="291"/>
      <c r="I162" s="294"/>
      <c r="J162" s="294"/>
      <c r="K162" s="294"/>
      <c r="L162" s="45">
        <f>L163+L167</f>
        <v>190311100</v>
      </c>
      <c r="M162" s="252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</row>
    <row r="163" spans="1:38" s="56" customFormat="1" ht="20.25" customHeight="1" x14ac:dyDescent="0.25">
      <c r="A163" s="286"/>
      <c r="B163" s="289"/>
      <c r="C163" s="289"/>
      <c r="D163" s="196" t="s">
        <v>20</v>
      </c>
      <c r="E163" s="45">
        <f>E164+E165+E166</f>
        <v>190311100</v>
      </c>
      <c r="F163" s="45">
        <f>F164+F165+F166</f>
        <v>144708325</v>
      </c>
      <c r="G163" s="292"/>
      <c r="H163" s="292"/>
      <c r="I163" s="295"/>
      <c r="J163" s="295"/>
      <c r="K163" s="295"/>
      <c r="L163" s="45">
        <f>L164+L165+L166</f>
        <v>190311100</v>
      </c>
      <c r="M163" s="252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</row>
    <row r="164" spans="1:38" s="56" customFormat="1" ht="20.25" customHeight="1" x14ac:dyDescent="0.25">
      <c r="A164" s="286"/>
      <c r="B164" s="289"/>
      <c r="C164" s="289"/>
      <c r="D164" s="196" t="s">
        <v>23</v>
      </c>
      <c r="E164" s="61">
        <f t="shared" ref="E164:F167" si="2">E170+E176+E182</f>
        <v>7900000</v>
      </c>
      <c r="F164" s="61">
        <f t="shared" si="2"/>
        <v>7900000</v>
      </c>
      <c r="G164" s="292"/>
      <c r="H164" s="292"/>
      <c r="I164" s="295"/>
      <c r="J164" s="295"/>
      <c r="K164" s="295"/>
      <c r="L164" s="61">
        <f>L170+L176+L182</f>
        <v>7900000</v>
      </c>
      <c r="M164" s="252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</row>
    <row r="165" spans="1:38" s="56" customFormat="1" ht="20.25" customHeight="1" x14ac:dyDescent="0.25">
      <c r="A165" s="286"/>
      <c r="B165" s="289"/>
      <c r="C165" s="289"/>
      <c r="D165" s="196" t="s">
        <v>26</v>
      </c>
      <c r="E165" s="45">
        <f t="shared" si="2"/>
        <v>182411100</v>
      </c>
      <c r="F165" s="45">
        <f t="shared" si="2"/>
        <v>136808325</v>
      </c>
      <c r="G165" s="292"/>
      <c r="H165" s="292"/>
      <c r="I165" s="295"/>
      <c r="J165" s="295"/>
      <c r="K165" s="295"/>
      <c r="L165" s="45">
        <f>L171+L177+L183</f>
        <v>182411100</v>
      </c>
      <c r="M165" s="252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</row>
    <row r="166" spans="1:38" s="56" customFormat="1" ht="20.25" customHeight="1" x14ac:dyDescent="0.25">
      <c r="A166" s="286"/>
      <c r="B166" s="289"/>
      <c r="C166" s="289"/>
      <c r="D166" s="196" t="s">
        <v>45</v>
      </c>
      <c r="E166" s="62">
        <f t="shared" si="2"/>
        <v>0</v>
      </c>
      <c r="F166" s="61">
        <f t="shared" si="2"/>
        <v>0</v>
      </c>
      <c r="G166" s="292"/>
      <c r="H166" s="292"/>
      <c r="I166" s="295"/>
      <c r="J166" s="295"/>
      <c r="K166" s="295"/>
      <c r="L166" s="62">
        <f>L172+L178+L184</f>
        <v>0</v>
      </c>
      <c r="M166" s="252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</row>
    <row r="167" spans="1:38" s="56" customFormat="1" ht="19.5" customHeight="1" x14ac:dyDescent="0.25">
      <c r="A167" s="287"/>
      <c r="B167" s="290"/>
      <c r="C167" s="290"/>
      <c r="D167" s="196" t="s">
        <v>46</v>
      </c>
      <c r="E167" s="61">
        <f t="shared" si="2"/>
        <v>0</v>
      </c>
      <c r="F167" s="61">
        <f t="shared" si="2"/>
        <v>0</v>
      </c>
      <c r="G167" s="293"/>
      <c r="H167" s="293"/>
      <c r="I167" s="296"/>
      <c r="J167" s="296"/>
      <c r="K167" s="296"/>
      <c r="L167" s="61">
        <f>L173+L179+L185</f>
        <v>0</v>
      </c>
      <c r="M167" s="252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</row>
    <row r="168" spans="1:38" s="63" customFormat="1" ht="48.75" customHeight="1" x14ac:dyDescent="0.25">
      <c r="A168" s="373" t="s">
        <v>84</v>
      </c>
      <c r="B168" s="300" t="s">
        <v>85</v>
      </c>
      <c r="C168" s="300" t="s">
        <v>15</v>
      </c>
      <c r="D168" s="178" t="s">
        <v>16</v>
      </c>
      <c r="E168" s="50">
        <f>E169+E173</f>
        <v>182411100</v>
      </c>
      <c r="F168" s="50">
        <f>F169+F173</f>
        <v>136808325</v>
      </c>
      <c r="G168" s="276"/>
      <c r="H168" s="220" t="s">
        <v>86</v>
      </c>
      <c r="I168" s="212" t="s">
        <v>35</v>
      </c>
      <c r="J168" s="212">
        <v>1</v>
      </c>
      <c r="K168" s="212">
        <v>0</v>
      </c>
      <c r="L168" s="50">
        <f>L169+L173</f>
        <v>182411100</v>
      </c>
      <c r="M168" s="252"/>
    </row>
    <row r="169" spans="1:38" s="63" customFormat="1" ht="29.25" customHeight="1" x14ac:dyDescent="0.25">
      <c r="A169" s="374"/>
      <c r="B169" s="301"/>
      <c r="C169" s="303"/>
      <c r="D169" s="178" t="s">
        <v>20</v>
      </c>
      <c r="E169" s="50">
        <f>E170+E171+E172</f>
        <v>182411100</v>
      </c>
      <c r="F169" s="50">
        <f>F170+F171+F172</f>
        <v>136808325</v>
      </c>
      <c r="G169" s="277"/>
      <c r="H169" s="220" t="s">
        <v>87</v>
      </c>
      <c r="I169" s="212" t="s">
        <v>52</v>
      </c>
      <c r="J169" s="212">
        <v>55.7</v>
      </c>
      <c r="K169" s="212">
        <v>58.4</v>
      </c>
      <c r="L169" s="50">
        <f>L170+L171+L172</f>
        <v>182411100</v>
      </c>
      <c r="M169" s="252"/>
    </row>
    <row r="170" spans="1:38" s="63" customFormat="1" ht="27" customHeight="1" x14ac:dyDescent="0.25">
      <c r="A170" s="374"/>
      <c r="B170" s="301"/>
      <c r="C170" s="303"/>
      <c r="D170" s="178" t="s">
        <v>23</v>
      </c>
      <c r="E170" s="147">
        <v>0</v>
      </c>
      <c r="F170" s="50">
        <v>0</v>
      </c>
      <c r="G170" s="277"/>
      <c r="H170" s="276" t="s">
        <v>88</v>
      </c>
      <c r="I170" s="279" t="s">
        <v>52</v>
      </c>
      <c r="J170" s="279">
        <v>21.2</v>
      </c>
      <c r="K170" s="382">
        <v>24.2</v>
      </c>
      <c r="L170" s="147">
        <v>0</v>
      </c>
      <c r="M170" s="252"/>
    </row>
    <row r="171" spans="1:38" s="63" customFormat="1" ht="32.25" customHeight="1" x14ac:dyDescent="0.25">
      <c r="A171" s="374"/>
      <c r="B171" s="301"/>
      <c r="C171" s="303"/>
      <c r="D171" s="178" t="s">
        <v>26</v>
      </c>
      <c r="E171" s="50">
        <v>182411100</v>
      </c>
      <c r="F171" s="50">
        <v>136808325</v>
      </c>
      <c r="G171" s="277"/>
      <c r="H171" s="277"/>
      <c r="I171" s="280"/>
      <c r="J171" s="280"/>
      <c r="K171" s="383"/>
      <c r="L171" s="50">
        <v>182411100</v>
      </c>
      <c r="M171" s="252"/>
    </row>
    <row r="172" spans="1:38" s="63" customFormat="1" ht="21.75" customHeight="1" x14ac:dyDescent="0.25">
      <c r="A172" s="374"/>
      <c r="B172" s="301"/>
      <c r="C172" s="303"/>
      <c r="D172" s="178" t="s">
        <v>45</v>
      </c>
      <c r="E172" s="141">
        <v>0</v>
      </c>
      <c r="F172" s="240">
        <v>0</v>
      </c>
      <c r="G172" s="277"/>
      <c r="H172" s="276" t="s">
        <v>89</v>
      </c>
      <c r="I172" s="279" t="s">
        <v>52</v>
      </c>
      <c r="J172" s="279">
        <v>58</v>
      </c>
      <c r="K172" s="382">
        <v>53.8</v>
      </c>
      <c r="L172" s="141">
        <v>0</v>
      </c>
      <c r="M172" s="252"/>
    </row>
    <row r="173" spans="1:38" s="63" customFormat="1" ht="16.5" customHeight="1" x14ac:dyDescent="0.25">
      <c r="A173" s="375"/>
      <c r="B173" s="301"/>
      <c r="C173" s="303"/>
      <c r="D173" s="178" t="s">
        <v>46</v>
      </c>
      <c r="E173" s="147">
        <v>0</v>
      </c>
      <c r="F173" s="240">
        <v>0</v>
      </c>
      <c r="G173" s="278"/>
      <c r="H173" s="277"/>
      <c r="I173" s="280"/>
      <c r="J173" s="280"/>
      <c r="K173" s="383"/>
      <c r="L173" s="147">
        <v>0</v>
      </c>
      <c r="M173" s="252"/>
    </row>
    <row r="174" spans="1:38" s="56" customFormat="1" x14ac:dyDescent="0.25">
      <c r="A174" s="297" t="s">
        <v>90</v>
      </c>
      <c r="B174" s="300" t="s">
        <v>60</v>
      </c>
      <c r="C174" s="300" t="s">
        <v>15</v>
      </c>
      <c r="D174" s="178" t="s">
        <v>16</v>
      </c>
      <c r="E174" s="50">
        <f>E175+E179</f>
        <v>1400000</v>
      </c>
      <c r="F174" s="50">
        <f>F175+F179</f>
        <v>1400000</v>
      </c>
      <c r="G174" s="276"/>
      <c r="H174" s="305" t="s">
        <v>503</v>
      </c>
      <c r="I174" s="308" t="s">
        <v>230</v>
      </c>
      <c r="J174" s="308">
        <v>16.600000000000001</v>
      </c>
      <c r="K174" s="308">
        <v>16.600000000000001</v>
      </c>
      <c r="L174" s="50">
        <f>L175+L179</f>
        <v>1400000</v>
      </c>
      <c r="M174" s="252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</row>
    <row r="175" spans="1:38" s="56" customFormat="1" ht="20.25" customHeight="1" x14ac:dyDescent="0.25">
      <c r="A175" s="298"/>
      <c r="B175" s="301"/>
      <c r="C175" s="303"/>
      <c r="D175" s="178" t="s">
        <v>20</v>
      </c>
      <c r="E175" s="50">
        <f>E176+E177+E178</f>
        <v>1400000</v>
      </c>
      <c r="F175" s="50">
        <f>F176+F177+F178</f>
        <v>1400000</v>
      </c>
      <c r="G175" s="277"/>
      <c r="H175" s="306"/>
      <c r="I175" s="309"/>
      <c r="J175" s="309"/>
      <c r="K175" s="309"/>
      <c r="L175" s="50">
        <f>L176+L177+L178</f>
        <v>1400000</v>
      </c>
      <c r="M175" s="252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</row>
    <row r="176" spans="1:38" s="56" customFormat="1" ht="15" customHeight="1" x14ac:dyDescent="0.25">
      <c r="A176" s="298"/>
      <c r="B176" s="301"/>
      <c r="C176" s="303"/>
      <c r="D176" s="178" t="s">
        <v>23</v>
      </c>
      <c r="E176" s="147">
        <v>1400000</v>
      </c>
      <c r="F176" s="50">
        <v>1400000</v>
      </c>
      <c r="G176" s="277"/>
      <c r="H176" s="306"/>
      <c r="I176" s="309"/>
      <c r="J176" s="309"/>
      <c r="K176" s="309"/>
      <c r="L176" s="147">
        <v>1400000</v>
      </c>
      <c r="M176" s="252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</row>
    <row r="177" spans="1:38" s="56" customFormat="1" x14ac:dyDescent="0.25">
      <c r="A177" s="298"/>
      <c r="B177" s="301"/>
      <c r="C177" s="303"/>
      <c r="D177" s="178" t="s">
        <v>26</v>
      </c>
      <c r="E177" s="50">
        <v>0</v>
      </c>
      <c r="F177" s="50">
        <v>0</v>
      </c>
      <c r="G177" s="277"/>
      <c r="H177" s="306"/>
      <c r="I177" s="309"/>
      <c r="J177" s="309"/>
      <c r="K177" s="309"/>
      <c r="L177" s="147">
        <v>0</v>
      </c>
      <c r="M177" s="252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</row>
    <row r="178" spans="1:38" s="56" customFormat="1" ht="20.25" customHeight="1" x14ac:dyDescent="0.25">
      <c r="A178" s="298"/>
      <c r="B178" s="301"/>
      <c r="C178" s="303"/>
      <c r="D178" s="178" t="s">
        <v>45</v>
      </c>
      <c r="E178" s="141">
        <v>0</v>
      </c>
      <c r="F178" s="240">
        <v>0</v>
      </c>
      <c r="G178" s="277"/>
      <c r="H178" s="306"/>
      <c r="I178" s="309"/>
      <c r="J178" s="309"/>
      <c r="K178" s="309"/>
      <c r="L178" s="141">
        <v>0</v>
      </c>
      <c r="M178" s="252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</row>
    <row r="179" spans="1:38" s="56" customFormat="1" ht="19.5" x14ac:dyDescent="0.25">
      <c r="A179" s="299"/>
      <c r="B179" s="302"/>
      <c r="C179" s="304"/>
      <c r="D179" s="178" t="s">
        <v>46</v>
      </c>
      <c r="E179" s="50">
        <v>0</v>
      </c>
      <c r="F179" s="50">
        <v>0</v>
      </c>
      <c r="G179" s="278"/>
      <c r="H179" s="307"/>
      <c r="I179" s="310"/>
      <c r="J179" s="310"/>
      <c r="K179" s="310"/>
      <c r="L179" s="50">
        <v>0</v>
      </c>
      <c r="M179" s="252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</row>
    <row r="180" spans="1:38" s="56" customFormat="1" ht="20.25" customHeight="1" x14ac:dyDescent="0.25">
      <c r="A180" s="297" t="s">
        <v>91</v>
      </c>
      <c r="B180" s="300" t="s">
        <v>92</v>
      </c>
      <c r="C180" s="279" t="s">
        <v>15</v>
      </c>
      <c r="D180" s="178" t="s">
        <v>16</v>
      </c>
      <c r="E180" s="50">
        <f>E181+E185</f>
        <v>6500000</v>
      </c>
      <c r="F180" s="50">
        <f>F181+F185</f>
        <v>6500000</v>
      </c>
      <c r="G180" s="276"/>
      <c r="H180" s="300" t="s">
        <v>504</v>
      </c>
      <c r="I180" s="308" t="s">
        <v>230</v>
      </c>
      <c r="J180" s="308">
        <v>16.600000000000001</v>
      </c>
      <c r="K180" s="308">
        <v>0</v>
      </c>
      <c r="L180" s="50">
        <f>L181+L185</f>
        <v>6500000</v>
      </c>
      <c r="M180" s="252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</row>
    <row r="181" spans="1:38" s="56" customFormat="1" ht="20.25" customHeight="1" x14ac:dyDescent="0.25">
      <c r="A181" s="298"/>
      <c r="B181" s="301"/>
      <c r="C181" s="280"/>
      <c r="D181" s="178" t="s">
        <v>20</v>
      </c>
      <c r="E181" s="50">
        <f>E182+E183+E184</f>
        <v>6500000</v>
      </c>
      <c r="F181" s="50">
        <f>F182+F183+F184</f>
        <v>6500000</v>
      </c>
      <c r="G181" s="277"/>
      <c r="H181" s="301"/>
      <c r="I181" s="309"/>
      <c r="J181" s="309"/>
      <c r="K181" s="309"/>
      <c r="L181" s="50">
        <f>L182+L183+L184</f>
        <v>6500000</v>
      </c>
      <c r="M181" s="252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</row>
    <row r="182" spans="1:38" s="56" customFormat="1" ht="14.25" customHeight="1" x14ac:dyDescent="0.25">
      <c r="A182" s="298"/>
      <c r="B182" s="301"/>
      <c r="C182" s="280"/>
      <c r="D182" s="178" t="s">
        <v>23</v>
      </c>
      <c r="E182" s="147">
        <v>6500000</v>
      </c>
      <c r="F182" s="240">
        <v>6500000</v>
      </c>
      <c r="G182" s="277"/>
      <c r="H182" s="301"/>
      <c r="I182" s="309"/>
      <c r="J182" s="309"/>
      <c r="K182" s="309"/>
      <c r="L182" s="147">
        <v>6500000</v>
      </c>
      <c r="M182" s="252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</row>
    <row r="183" spans="1:38" s="56" customFormat="1" ht="14.25" customHeight="1" x14ac:dyDescent="0.25">
      <c r="A183" s="298"/>
      <c r="B183" s="301"/>
      <c r="C183" s="280"/>
      <c r="D183" s="178" t="s">
        <v>26</v>
      </c>
      <c r="E183" s="50">
        <v>0</v>
      </c>
      <c r="F183" s="50">
        <v>0</v>
      </c>
      <c r="G183" s="277"/>
      <c r="H183" s="301"/>
      <c r="I183" s="309"/>
      <c r="J183" s="309"/>
      <c r="K183" s="309"/>
      <c r="L183" s="50">
        <v>0</v>
      </c>
      <c r="M183" s="252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</row>
    <row r="184" spans="1:38" s="56" customFormat="1" ht="17.25" customHeight="1" x14ac:dyDescent="0.25">
      <c r="A184" s="298"/>
      <c r="B184" s="301"/>
      <c r="C184" s="280"/>
      <c r="D184" s="178" t="s">
        <v>45</v>
      </c>
      <c r="E184" s="141">
        <v>0</v>
      </c>
      <c r="F184" s="240">
        <v>0</v>
      </c>
      <c r="G184" s="277"/>
      <c r="H184" s="301"/>
      <c r="I184" s="309"/>
      <c r="J184" s="309"/>
      <c r="K184" s="309"/>
      <c r="L184" s="141">
        <v>0</v>
      </c>
      <c r="M184" s="252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</row>
    <row r="185" spans="1:38" s="56" customFormat="1" ht="20.25" customHeight="1" x14ac:dyDescent="0.25">
      <c r="A185" s="299"/>
      <c r="B185" s="302"/>
      <c r="C185" s="281"/>
      <c r="D185" s="178" t="s">
        <v>46</v>
      </c>
      <c r="E185" s="50">
        <v>0</v>
      </c>
      <c r="F185" s="50">
        <v>0</v>
      </c>
      <c r="G185" s="278"/>
      <c r="H185" s="302"/>
      <c r="I185" s="310"/>
      <c r="J185" s="310"/>
      <c r="K185" s="310"/>
      <c r="L185" s="50">
        <v>0</v>
      </c>
      <c r="M185" s="252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</row>
    <row r="186" spans="1:38" s="56" customFormat="1" x14ac:dyDescent="0.25">
      <c r="A186" s="387" t="s">
        <v>93</v>
      </c>
      <c r="B186" s="288" t="s">
        <v>94</v>
      </c>
      <c r="C186" s="294" t="s">
        <v>15</v>
      </c>
      <c r="D186" s="44" t="s">
        <v>16</v>
      </c>
      <c r="E186" s="45">
        <f>E187+E191</f>
        <v>96115900</v>
      </c>
      <c r="F186" s="45">
        <f>F187+F191</f>
        <v>94916620</v>
      </c>
      <c r="G186" s="291"/>
      <c r="H186" s="288"/>
      <c r="I186" s="384"/>
      <c r="J186" s="384"/>
      <c r="K186" s="384"/>
      <c r="L186" s="45">
        <f>L187+L191</f>
        <v>96115900</v>
      </c>
      <c r="M186" s="252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</row>
    <row r="187" spans="1:38" s="56" customFormat="1" ht="20.25" customHeight="1" x14ac:dyDescent="0.25">
      <c r="A187" s="388"/>
      <c r="B187" s="360"/>
      <c r="C187" s="295"/>
      <c r="D187" s="44" t="s">
        <v>20</v>
      </c>
      <c r="E187" s="45">
        <f>E188+E189+E190</f>
        <v>96115900</v>
      </c>
      <c r="F187" s="45">
        <f>F188+F189+F190</f>
        <v>94916620</v>
      </c>
      <c r="G187" s="292"/>
      <c r="H187" s="360"/>
      <c r="I187" s="385"/>
      <c r="J187" s="385"/>
      <c r="K187" s="385"/>
      <c r="L187" s="45">
        <f>L188+L189+L190</f>
        <v>96115900</v>
      </c>
      <c r="M187" s="252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</row>
    <row r="188" spans="1:38" s="56" customFormat="1" x14ac:dyDescent="0.25">
      <c r="A188" s="388"/>
      <c r="B188" s="360"/>
      <c r="C188" s="295"/>
      <c r="D188" s="44" t="s">
        <v>23</v>
      </c>
      <c r="E188" s="61">
        <f t="shared" ref="E188:F191" si="3">E194+E202</f>
        <v>4450000</v>
      </c>
      <c r="F188" s="61">
        <f t="shared" ref="F188" si="4">F194+F202</f>
        <v>3250720</v>
      </c>
      <c r="G188" s="292"/>
      <c r="H188" s="360"/>
      <c r="I188" s="385"/>
      <c r="J188" s="385"/>
      <c r="K188" s="385"/>
      <c r="L188" s="61">
        <f>L194+L202</f>
        <v>4450000</v>
      </c>
      <c r="M188" s="252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</row>
    <row r="189" spans="1:38" s="56" customFormat="1" x14ac:dyDescent="0.25">
      <c r="A189" s="388"/>
      <c r="B189" s="360"/>
      <c r="C189" s="295"/>
      <c r="D189" s="44" t="s">
        <v>26</v>
      </c>
      <c r="E189" s="45">
        <f t="shared" si="3"/>
        <v>91665900</v>
      </c>
      <c r="F189" s="45">
        <f t="shared" ref="F189" si="5">F195+F203</f>
        <v>91665900</v>
      </c>
      <c r="G189" s="292"/>
      <c r="H189" s="360"/>
      <c r="I189" s="385"/>
      <c r="J189" s="385"/>
      <c r="K189" s="385"/>
      <c r="L189" s="45">
        <f>L195+L203</f>
        <v>91665900</v>
      </c>
      <c r="M189" s="252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</row>
    <row r="190" spans="1:38" s="56" customFormat="1" ht="20.25" customHeight="1" x14ac:dyDescent="0.25">
      <c r="A190" s="388"/>
      <c r="B190" s="360"/>
      <c r="C190" s="295"/>
      <c r="D190" s="44" t="s">
        <v>45</v>
      </c>
      <c r="E190" s="62">
        <f t="shared" si="3"/>
        <v>0</v>
      </c>
      <c r="F190" s="62">
        <f t="shared" si="3"/>
        <v>0</v>
      </c>
      <c r="G190" s="292"/>
      <c r="H190" s="360"/>
      <c r="I190" s="385"/>
      <c r="J190" s="385"/>
      <c r="K190" s="385"/>
      <c r="L190" s="62">
        <f>L196+L204</f>
        <v>0</v>
      </c>
      <c r="M190" s="252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</row>
    <row r="191" spans="1:38" s="56" customFormat="1" ht="20.25" customHeight="1" x14ac:dyDescent="0.25">
      <c r="A191" s="389"/>
      <c r="B191" s="361"/>
      <c r="C191" s="296"/>
      <c r="D191" s="44" t="s">
        <v>46</v>
      </c>
      <c r="E191" s="45">
        <f t="shared" si="3"/>
        <v>0</v>
      </c>
      <c r="F191" s="45">
        <f t="shared" si="3"/>
        <v>0</v>
      </c>
      <c r="G191" s="293"/>
      <c r="H191" s="361"/>
      <c r="I191" s="386"/>
      <c r="J191" s="386"/>
      <c r="K191" s="386"/>
      <c r="L191" s="45">
        <f>L197+L205</f>
        <v>0</v>
      </c>
      <c r="M191" s="252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</row>
    <row r="192" spans="1:38" s="56" customFormat="1" ht="51" customHeight="1" x14ac:dyDescent="0.25">
      <c r="A192" s="297" t="s">
        <v>95</v>
      </c>
      <c r="B192" s="276" t="s">
        <v>96</v>
      </c>
      <c r="C192" s="276" t="s">
        <v>15</v>
      </c>
      <c r="D192" s="178" t="s">
        <v>16</v>
      </c>
      <c r="E192" s="50">
        <f>E193+E197</f>
        <v>91665900</v>
      </c>
      <c r="F192" s="50">
        <f>F193+F197</f>
        <v>91665900</v>
      </c>
      <c r="G192" s="279"/>
      <c r="H192" s="262" t="s">
        <v>560</v>
      </c>
      <c r="I192" s="222" t="s">
        <v>35</v>
      </c>
      <c r="J192" s="222">
        <v>1</v>
      </c>
      <c r="K192" s="222" t="s">
        <v>32</v>
      </c>
      <c r="L192" s="50">
        <f>L193+L197</f>
        <v>91665900</v>
      </c>
      <c r="M192" s="252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</row>
    <row r="193" spans="1:38" s="56" customFormat="1" ht="18" customHeight="1" x14ac:dyDescent="0.25">
      <c r="A193" s="298"/>
      <c r="B193" s="277"/>
      <c r="C193" s="277"/>
      <c r="D193" s="178" t="s">
        <v>20</v>
      </c>
      <c r="E193" s="50">
        <f>E194+E195+E196</f>
        <v>91665900</v>
      </c>
      <c r="F193" s="50">
        <f>F194+F195+F196</f>
        <v>91665900</v>
      </c>
      <c r="G193" s="280"/>
      <c r="H193" s="220" t="s">
        <v>505</v>
      </c>
      <c r="I193" s="212" t="s">
        <v>97</v>
      </c>
      <c r="J193" s="212">
        <v>215.5</v>
      </c>
      <c r="K193" s="212">
        <v>209.7</v>
      </c>
      <c r="L193" s="50">
        <f>L194+L195+L196</f>
        <v>91665900</v>
      </c>
      <c r="M193" s="252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</row>
    <row r="194" spans="1:38" s="56" customFormat="1" ht="30.75" customHeight="1" x14ac:dyDescent="0.25">
      <c r="A194" s="298"/>
      <c r="B194" s="277"/>
      <c r="C194" s="277"/>
      <c r="D194" s="178" t="s">
        <v>23</v>
      </c>
      <c r="E194" s="147">
        <v>0</v>
      </c>
      <c r="F194" s="50">
        <v>0</v>
      </c>
      <c r="G194" s="280"/>
      <c r="H194" s="220" t="s">
        <v>506</v>
      </c>
      <c r="I194" s="212" t="s">
        <v>97</v>
      </c>
      <c r="J194" s="212">
        <v>266.89999999999998</v>
      </c>
      <c r="K194" s="179">
        <v>228.7</v>
      </c>
      <c r="L194" s="147">
        <v>0</v>
      </c>
      <c r="M194" s="252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</row>
    <row r="195" spans="1:38" s="56" customFormat="1" ht="20.25" customHeight="1" x14ac:dyDescent="0.25">
      <c r="A195" s="298"/>
      <c r="B195" s="277"/>
      <c r="C195" s="277"/>
      <c r="D195" s="178" t="s">
        <v>26</v>
      </c>
      <c r="E195" s="50">
        <v>91665900</v>
      </c>
      <c r="F195" s="50">
        <v>91665900</v>
      </c>
      <c r="G195" s="280"/>
      <c r="H195" s="220" t="s">
        <v>98</v>
      </c>
      <c r="I195" s="212" t="s">
        <v>52</v>
      </c>
      <c r="J195" s="212">
        <v>7.3</v>
      </c>
      <c r="K195" s="212">
        <v>7.8</v>
      </c>
      <c r="L195" s="50">
        <v>91665900</v>
      </c>
      <c r="M195" s="252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</row>
    <row r="196" spans="1:38" s="56" customFormat="1" ht="22.5" customHeight="1" x14ac:dyDescent="0.25">
      <c r="A196" s="298"/>
      <c r="B196" s="277"/>
      <c r="C196" s="277"/>
      <c r="D196" s="178" t="s">
        <v>45</v>
      </c>
      <c r="E196" s="141">
        <v>0</v>
      </c>
      <c r="F196" s="240">
        <v>0</v>
      </c>
      <c r="G196" s="280"/>
      <c r="H196" s="220" t="s">
        <v>99</v>
      </c>
      <c r="I196" s="212" t="s">
        <v>52</v>
      </c>
      <c r="J196" s="212">
        <v>15.2</v>
      </c>
      <c r="K196" s="212">
        <v>15.3</v>
      </c>
      <c r="L196" s="141">
        <v>0</v>
      </c>
      <c r="M196" s="252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</row>
    <row r="197" spans="1:38" s="56" customFormat="1" ht="75" customHeight="1" x14ac:dyDescent="0.25">
      <c r="A197" s="298"/>
      <c r="B197" s="277"/>
      <c r="C197" s="277"/>
      <c r="D197" s="393" t="s">
        <v>46</v>
      </c>
      <c r="E197" s="308">
        <v>0</v>
      </c>
      <c r="F197" s="308">
        <v>0</v>
      </c>
      <c r="G197" s="280"/>
      <c r="H197" s="220" t="s">
        <v>507</v>
      </c>
      <c r="I197" s="212" t="s">
        <v>230</v>
      </c>
      <c r="J197" s="212">
        <v>50</v>
      </c>
      <c r="K197" s="236">
        <v>32.6</v>
      </c>
      <c r="L197" s="308">
        <v>0</v>
      </c>
      <c r="M197" s="252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</row>
    <row r="198" spans="1:38" s="56" customFormat="1" ht="20.25" customHeight="1" x14ac:dyDescent="0.25">
      <c r="A198" s="298"/>
      <c r="B198" s="277"/>
      <c r="C198" s="277"/>
      <c r="D198" s="394"/>
      <c r="E198" s="309"/>
      <c r="F198" s="309"/>
      <c r="G198" s="280"/>
      <c r="H198" s="220" t="s">
        <v>100</v>
      </c>
      <c r="I198" s="212" t="s">
        <v>101</v>
      </c>
      <c r="J198" s="212">
        <v>2.1480000000000001</v>
      </c>
      <c r="K198" s="236">
        <v>1.4350000000000001</v>
      </c>
      <c r="L198" s="309"/>
      <c r="M198" s="252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</row>
    <row r="199" spans="1:38" s="56" customFormat="1" ht="108.75" customHeight="1" x14ac:dyDescent="0.25">
      <c r="A199" s="298"/>
      <c r="B199" s="278"/>
      <c r="C199" s="278"/>
      <c r="D199" s="395"/>
      <c r="E199" s="310"/>
      <c r="F199" s="310"/>
      <c r="G199" s="281"/>
      <c r="H199" s="220" t="s">
        <v>508</v>
      </c>
      <c r="I199" s="212" t="s">
        <v>230</v>
      </c>
      <c r="J199" s="212">
        <v>80</v>
      </c>
      <c r="K199" s="236">
        <v>82.1</v>
      </c>
      <c r="L199" s="310"/>
      <c r="M199" s="252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</row>
    <row r="200" spans="1:38" s="56" customFormat="1" ht="15" customHeight="1" x14ac:dyDescent="0.25">
      <c r="A200" s="303" t="s">
        <v>102</v>
      </c>
      <c r="B200" s="303" t="s">
        <v>92</v>
      </c>
      <c r="C200" s="279" t="s">
        <v>15</v>
      </c>
      <c r="D200" s="178" t="s">
        <v>16</v>
      </c>
      <c r="E200" s="50">
        <f>E201+E205</f>
        <v>4450000</v>
      </c>
      <c r="F200" s="50">
        <f>F201+F205</f>
        <v>3250720</v>
      </c>
      <c r="G200" s="390"/>
      <c r="H200" s="300" t="s">
        <v>509</v>
      </c>
      <c r="I200" s="308" t="s">
        <v>230</v>
      </c>
      <c r="J200" s="308">
        <v>25</v>
      </c>
      <c r="K200" s="308">
        <v>0</v>
      </c>
      <c r="L200" s="50">
        <f>L201+L205</f>
        <v>4450000</v>
      </c>
      <c r="M200" s="252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</row>
    <row r="201" spans="1:38" s="56" customFormat="1" ht="20.25" customHeight="1" x14ac:dyDescent="0.25">
      <c r="A201" s="301"/>
      <c r="B201" s="301"/>
      <c r="C201" s="280"/>
      <c r="D201" s="178" t="s">
        <v>20</v>
      </c>
      <c r="E201" s="50">
        <f>E202+E203+E204</f>
        <v>4450000</v>
      </c>
      <c r="F201" s="50">
        <f>F202+F203+F204</f>
        <v>3250720</v>
      </c>
      <c r="G201" s="391"/>
      <c r="H201" s="301"/>
      <c r="I201" s="309"/>
      <c r="J201" s="309"/>
      <c r="K201" s="309"/>
      <c r="L201" s="50">
        <f>L202+L203+L204</f>
        <v>4450000</v>
      </c>
      <c r="M201" s="252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</row>
    <row r="202" spans="1:38" s="56" customFormat="1" ht="12" customHeight="1" x14ac:dyDescent="0.25">
      <c r="A202" s="301"/>
      <c r="B202" s="301"/>
      <c r="C202" s="280"/>
      <c r="D202" s="178" t="s">
        <v>23</v>
      </c>
      <c r="E202" s="147">
        <v>4450000</v>
      </c>
      <c r="F202" s="50">
        <v>3250720</v>
      </c>
      <c r="G202" s="391"/>
      <c r="H202" s="301"/>
      <c r="I202" s="309"/>
      <c r="J202" s="309"/>
      <c r="K202" s="309"/>
      <c r="L202" s="147">
        <v>4450000</v>
      </c>
      <c r="M202" s="252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</row>
    <row r="203" spans="1:38" s="56" customFormat="1" ht="13.5" customHeight="1" x14ac:dyDescent="0.25">
      <c r="A203" s="301"/>
      <c r="B203" s="301"/>
      <c r="C203" s="280"/>
      <c r="D203" s="178" t="s">
        <v>26</v>
      </c>
      <c r="E203" s="50">
        <v>0</v>
      </c>
      <c r="F203" s="50">
        <v>0</v>
      </c>
      <c r="G203" s="391"/>
      <c r="H203" s="301"/>
      <c r="I203" s="309"/>
      <c r="J203" s="309"/>
      <c r="K203" s="309"/>
      <c r="L203" s="50">
        <v>0</v>
      </c>
      <c r="M203" s="252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</row>
    <row r="204" spans="1:38" s="56" customFormat="1" ht="20.25" customHeight="1" x14ac:dyDescent="0.25">
      <c r="A204" s="301"/>
      <c r="B204" s="301"/>
      <c r="C204" s="280"/>
      <c r="D204" s="178" t="s">
        <v>45</v>
      </c>
      <c r="E204" s="141">
        <v>0</v>
      </c>
      <c r="F204" s="240">
        <v>0</v>
      </c>
      <c r="G204" s="391"/>
      <c r="H204" s="301"/>
      <c r="I204" s="309"/>
      <c r="J204" s="309"/>
      <c r="K204" s="309"/>
      <c r="L204" s="141">
        <v>0</v>
      </c>
      <c r="M204" s="252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</row>
    <row r="205" spans="1:38" s="56" customFormat="1" ht="12" customHeight="1" x14ac:dyDescent="0.25">
      <c r="A205" s="302"/>
      <c r="B205" s="302"/>
      <c r="C205" s="281"/>
      <c r="D205" s="178" t="s">
        <v>46</v>
      </c>
      <c r="E205" s="50">
        <v>0</v>
      </c>
      <c r="F205" s="50">
        <v>0</v>
      </c>
      <c r="G205" s="392"/>
      <c r="H205" s="302"/>
      <c r="I205" s="310"/>
      <c r="J205" s="310"/>
      <c r="K205" s="310"/>
      <c r="L205" s="50">
        <v>0</v>
      </c>
      <c r="M205" s="252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</row>
    <row r="206" spans="1:38" s="56" customFormat="1" ht="20.25" customHeight="1" x14ac:dyDescent="0.25">
      <c r="A206" s="289" t="s">
        <v>103</v>
      </c>
      <c r="B206" s="289" t="s">
        <v>104</v>
      </c>
      <c r="C206" s="294" t="s">
        <v>15</v>
      </c>
      <c r="D206" s="44" t="s">
        <v>16</v>
      </c>
      <c r="E206" s="45">
        <f>E207+E211</f>
        <v>0</v>
      </c>
      <c r="F206" s="45">
        <f>F207+F211</f>
        <v>0</v>
      </c>
      <c r="G206" s="291"/>
      <c r="H206" s="288"/>
      <c r="I206" s="384"/>
      <c r="J206" s="384"/>
      <c r="K206" s="384"/>
      <c r="L206" s="45">
        <f>L207+L211</f>
        <v>0</v>
      </c>
      <c r="M206" s="252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</row>
    <row r="207" spans="1:38" s="56" customFormat="1" ht="20.25" customHeight="1" x14ac:dyDescent="0.25">
      <c r="A207" s="360"/>
      <c r="B207" s="360"/>
      <c r="C207" s="295"/>
      <c r="D207" s="44" t="s">
        <v>20</v>
      </c>
      <c r="E207" s="45">
        <f>E208+E209+E210</f>
        <v>0</v>
      </c>
      <c r="F207" s="45">
        <f>F208+F209+F210</f>
        <v>0</v>
      </c>
      <c r="G207" s="292"/>
      <c r="H207" s="360"/>
      <c r="I207" s="385"/>
      <c r="J207" s="385"/>
      <c r="K207" s="385"/>
      <c r="L207" s="45">
        <f>L208+L209+L210</f>
        <v>0</v>
      </c>
      <c r="M207" s="252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</row>
    <row r="208" spans="1:38" s="56" customFormat="1" ht="12.75" customHeight="1" x14ac:dyDescent="0.25">
      <c r="A208" s="360"/>
      <c r="B208" s="360"/>
      <c r="C208" s="295"/>
      <c r="D208" s="44" t="s">
        <v>23</v>
      </c>
      <c r="E208" s="61">
        <f t="shared" ref="E208:F211" si="6">E214</f>
        <v>0</v>
      </c>
      <c r="F208" s="61">
        <f t="shared" ref="F208" si="7">F214</f>
        <v>0</v>
      </c>
      <c r="G208" s="292"/>
      <c r="H208" s="360"/>
      <c r="I208" s="385"/>
      <c r="J208" s="385"/>
      <c r="K208" s="385"/>
      <c r="L208" s="61">
        <f t="shared" ref="L208:L211" si="8">L214</f>
        <v>0</v>
      </c>
      <c r="M208" s="252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</row>
    <row r="209" spans="1:38" s="56" customFormat="1" ht="13.5" customHeight="1" x14ac:dyDescent="0.25">
      <c r="A209" s="360"/>
      <c r="B209" s="360"/>
      <c r="C209" s="295"/>
      <c r="D209" s="44" t="s">
        <v>26</v>
      </c>
      <c r="E209" s="45">
        <f t="shared" si="6"/>
        <v>0</v>
      </c>
      <c r="F209" s="45">
        <f t="shared" ref="F209" si="9">F215</f>
        <v>0</v>
      </c>
      <c r="G209" s="292"/>
      <c r="H209" s="360"/>
      <c r="I209" s="385"/>
      <c r="J209" s="385"/>
      <c r="K209" s="385"/>
      <c r="L209" s="45">
        <f t="shared" si="8"/>
        <v>0</v>
      </c>
      <c r="M209" s="252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</row>
    <row r="210" spans="1:38" s="56" customFormat="1" ht="20.25" customHeight="1" x14ac:dyDescent="0.25">
      <c r="A210" s="360"/>
      <c r="B210" s="360"/>
      <c r="C210" s="295"/>
      <c r="D210" s="44" t="s">
        <v>45</v>
      </c>
      <c r="E210" s="62">
        <f t="shared" si="6"/>
        <v>0</v>
      </c>
      <c r="F210" s="61">
        <f t="shared" si="6"/>
        <v>0</v>
      </c>
      <c r="G210" s="292"/>
      <c r="H210" s="360"/>
      <c r="I210" s="385"/>
      <c r="J210" s="385"/>
      <c r="K210" s="385"/>
      <c r="L210" s="62">
        <f t="shared" si="8"/>
        <v>0</v>
      </c>
      <c r="M210" s="252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</row>
    <row r="211" spans="1:38" s="56" customFormat="1" ht="20.25" customHeight="1" x14ac:dyDescent="0.25">
      <c r="A211" s="361"/>
      <c r="B211" s="361"/>
      <c r="C211" s="296"/>
      <c r="D211" s="44" t="s">
        <v>46</v>
      </c>
      <c r="E211" s="45">
        <f t="shared" si="6"/>
        <v>0</v>
      </c>
      <c r="F211" s="45">
        <f t="shared" si="6"/>
        <v>0</v>
      </c>
      <c r="G211" s="293"/>
      <c r="H211" s="361"/>
      <c r="I211" s="386"/>
      <c r="J211" s="386"/>
      <c r="K211" s="386"/>
      <c r="L211" s="45">
        <f t="shared" si="8"/>
        <v>0</v>
      </c>
      <c r="M211" s="252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</row>
    <row r="212" spans="1:38" s="56" customFormat="1" ht="21" customHeight="1" x14ac:dyDescent="0.25">
      <c r="A212" s="300" t="s">
        <v>105</v>
      </c>
      <c r="B212" s="300" t="s">
        <v>106</v>
      </c>
      <c r="C212" s="279" t="s">
        <v>15</v>
      </c>
      <c r="D212" s="9" t="s">
        <v>16</v>
      </c>
      <c r="E212" s="50">
        <f>E213+E217</f>
        <v>0</v>
      </c>
      <c r="F212" s="50">
        <f>F213+F217</f>
        <v>0</v>
      </c>
      <c r="G212" s="276"/>
      <c r="H212" s="220" t="s">
        <v>107</v>
      </c>
      <c r="I212" s="65" t="s">
        <v>108</v>
      </c>
      <c r="J212" s="259">
        <v>3.4</v>
      </c>
      <c r="K212" s="222">
        <v>3.4</v>
      </c>
      <c r="L212" s="50">
        <f>L213+L217</f>
        <v>0</v>
      </c>
      <c r="M212" s="252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</row>
    <row r="213" spans="1:38" s="56" customFormat="1" ht="19.5" customHeight="1" x14ac:dyDescent="0.25">
      <c r="A213" s="402"/>
      <c r="B213" s="303"/>
      <c r="C213" s="280"/>
      <c r="D213" s="9" t="s">
        <v>20</v>
      </c>
      <c r="E213" s="50">
        <f>E214+E215+E216</f>
        <v>0</v>
      </c>
      <c r="F213" s="50">
        <f>F214+F215+F216</f>
        <v>0</v>
      </c>
      <c r="G213" s="277"/>
      <c r="H213" s="220" t="s">
        <v>109</v>
      </c>
      <c r="I213" s="65" t="s">
        <v>52</v>
      </c>
      <c r="J213" s="259">
        <v>74.599999999999994</v>
      </c>
      <c r="K213" s="222">
        <v>81.400000000000006</v>
      </c>
      <c r="L213" s="50">
        <f>L214+L215+L216</f>
        <v>0</v>
      </c>
      <c r="M213" s="252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</row>
    <row r="214" spans="1:38" s="56" customFormat="1" ht="22.5" customHeight="1" x14ac:dyDescent="0.25">
      <c r="A214" s="402"/>
      <c r="B214" s="303"/>
      <c r="C214" s="280"/>
      <c r="D214" s="9" t="s">
        <v>23</v>
      </c>
      <c r="E214" s="54">
        <v>0</v>
      </c>
      <c r="F214" s="240">
        <v>0</v>
      </c>
      <c r="G214" s="277"/>
      <c r="H214" s="220" t="s">
        <v>110</v>
      </c>
      <c r="I214" s="65" t="s">
        <v>108</v>
      </c>
      <c r="J214" s="222">
        <v>4.3</v>
      </c>
      <c r="K214" s="222">
        <v>5.0999999999999996</v>
      </c>
      <c r="L214" s="54">
        <v>0</v>
      </c>
      <c r="M214" s="252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</row>
    <row r="215" spans="1:38" s="56" customFormat="1" ht="39.75" customHeight="1" x14ac:dyDescent="0.25">
      <c r="A215" s="402"/>
      <c r="B215" s="303"/>
      <c r="C215" s="280"/>
      <c r="D215" s="9" t="s">
        <v>26</v>
      </c>
      <c r="E215" s="50">
        <v>0</v>
      </c>
      <c r="F215" s="50">
        <v>0</v>
      </c>
      <c r="G215" s="277"/>
      <c r="H215" s="220" t="s">
        <v>111</v>
      </c>
      <c r="I215" s="65" t="s">
        <v>112</v>
      </c>
      <c r="J215" s="259">
        <v>36.9</v>
      </c>
      <c r="K215" s="222">
        <v>34.299999999999997</v>
      </c>
      <c r="L215" s="50">
        <v>0</v>
      </c>
      <c r="M215" s="252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</row>
    <row r="216" spans="1:38" s="56" customFormat="1" ht="20.25" customHeight="1" x14ac:dyDescent="0.25">
      <c r="A216" s="402"/>
      <c r="B216" s="303"/>
      <c r="C216" s="280"/>
      <c r="D216" s="9" t="s">
        <v>45</v>
      </c>
      <c r="E216" s="52">
        <v>0</v>
      </c>
      <c r="F216" s="240">
        <v>0</v>
      </c>
      <c r="G216" s="277"/>
      <c r="H216" s="220" t="s">
        <v>113</v>
      </c>
      <c r="I216" s="233" t="s">
        <v>52</v>
      </c>
      <c r="J216" s="222">
        <v>53</v>
      </c>
      <c r="K216" s="222">
        <v>54</v>
      </c>
      <c r="L216" s="52">
        <v>0</v>
      </c>
      <c r="M216" s="252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</row>
    <row r="217" spans="1:38" s="56" customFormat="1" ht="48.75" x14ac:dyDescent="0.25">
      <c r="A217" s="402"/>
      <c r="B217" s="303"/>
      <c r="C217" s="280"/>
      <c r="D217" s="53" t="s">
        <v>46</v>
      </c>
      <c r="E217" s="54">
        <v>0</v>
      </c>
      <c r="F217" s="240">
        <v>0</v>
      </c>
      <c r="G217" s="277"/>
      <c r="H217" s="220" t="s">
        <v>114</v>
      </c>
      <c r="I217" s="233" t="s">
        <v>52</v>
      </c>
      <c r="J217" s="222">
        <v>60</v>
      </c>
      <c r="K217" s="222">
        <v>60</v>
      </c>
      <c r="L217" s="54">
        <v>0</v>
      </c>
      <c r="M217" s="252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</row>
    <row r="218" spans="1:38" s="56" customFormat="1" ht="48.75" x14ac:dyDescent="0.25">
      <c r="A218" s="66"/>
      <c r="B218" s="66"/>
      <c r="C218" s="67"/>
      <c r="D218" s="30"/>
      <c r="E218" s="52"/>
      <c r="F218" s="141"/>
      <c r="G218" s="210"/>
      <c r="H218" s="220" t="s">
        <v>115</v>
      </c>
      <c r="I218" s="233" t="s">
        <v>52</v>
      </c>
      <c r="J218" s="222">
        <v>60</v>
      </c>
      <c r="K218" s="222">
        <v>60</v>
      </c>
      <c r="L218" s="68"/>
      <c r="M218" s="252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</row>
    <row r="219" spans="1:38" s="56" customFormat="1" ht="48.75" x14ac:dyDescent="0.25">
      <c r="A219" s="66"/>
      <c r="B219" s="66"/>
      <c r="C219" s="67"/>
      <c r="D219" s="30"/>
      <c r="E219" s="52"/>
      <c r="F219" s="141"/>
      <c r="G219" s="210"/>
      <c r="H219" s="220" t="s">
        <v>116</v>
      </c>
      <c r="I219" s="233" t="s">
        <v>52</v>
      </c>
      <c r="J219" s="222">
        <v>60</v>
      </c>
      <c r="K219" s="222">
        <v>60</v>
      </c>
      <c r="L219" s="68"/>
      <c r="M219" s="252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</row>
    <row r="220" spans="1:38" s="56" customFormat="1" ht="48.75" x14ac:dyDescent="0.25">
      <c r="A220" s="69"/>
      <c r="B220" s="70"/>
      <c r="C220" s="67"/>
      <c r="D220" s="30"/>
      <c r="E220" s="52"/>
      <c r="F220" s="141"/>
      <c r="G220" s="210"/>
      <c r="H220" s="220" t="s">
        <v>117</v>
      </c>
      <c r="I220" s="233" t="s">
        <v>52</v>
      </c>
      <c r="J220" s="222">
        <v>80</v>
      </c>
      <c r="K220" s="222">
        <v>80.2</v>
      </c>
      <c r="L220" s="68"/>
      <c r="M220" s="252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</row>
    <row r="221" spans="1:38" s="56" customFormat="1" ht="58.5" x14ac:dyDescent="0.25">
      <c r="A221" s="69"/>
      <c r="B221" s="70"/>
      <c r="C221" s="67"/>
      <c r="D221" s="30"/>
      <c r="E221" s="52"/>
      <c r="F221" s="141"/>
      <c r="G221" s="210"/>
      <c r="H221" s="220" t="s">
        <v>118</v>
      </c>
      <c r="I221" s="233" t="s">
        <v>52</v>
      </c>
      <c r="J221" s="222">
        <v>75</v>
      </c>
      <c r="K221" s="222">
        <v>75</v>
      </c>
      <c r="L221" s="68"/>
      <c r="M221" s="252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</row>
    <row r="222" spans="1:38" s="56" customFormat="1" ht="86.25" customHeight="1" x14ac:dyDescent="0.25">
      <c r="A222" s="69"/>
      <c r="B222" s="66"/>
      <c r="C222" s="67"/>
      <c r="D222" s="9"/>
      <c r="E222" s="71"/>
      <c r="F222" s="241"/>
      <c r="G222" s="211"/>
      <c r="H222" s="220" t="s">
        <v>119</v>
      </c>
      <c r="I222" s="233" t="s">
        <v>52</v>
      </c>
      <c r="J222" s="222">
        <v>95</v>
      </c>
      <c r="K222" s="222">
        <v>95</v>
      </c>
      <c r="L222" s="68"/>
      <c r="M222" s="252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</row>
    <row r="223" spans="1:38" s="56" customFormat="1" ht="19.5" customHeight="1" x14ac:dyDescent="0.25">
      <c r="A223" s="288" t="s">
        <v>120</v>
      </c>
      <c r="B223" s="288" t="s">
        <v>121</v>
      </c>
      <c r="C223" s="294" t="s">
        <v>15</v>
      </c>
      <c r="D223" s="44" t="s">
        <v>16</v>
      </c>
      <c r="E223" s="45">
        <f>E224+E228</f>
        <v>13440000</v>
      </c>
      <c r="F223" s="45">
        <f>F224+F228</f>
        <v>0</v>
      </c>
      <c r="G223" s="291"/>
      <c r="H223" s="72" t="s">
        <v>122</v>
      </c>
      <c r="I223" s="73" t="s">
        <v>123</v>
      </c>
      <c r="J223" s="247" t="s">
        <v>32</v>
      </c>
      <c r="K223" s="74" t="s">
        <v>32</v>
      </c>
      <c r="L223" s="45">
        <f>L224+L228</f>
        <v>13440000</v>
      </c>
      <c r="M223" s="252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</row>
    <row r="224" spans="1:38" s="56" customFormat="1" ht="96.75" customHeight="1" x14ac:dyDescent="0.25">
      <c r="A224" s="360"/>
      <c r="B224" s="360"/>
      <c r="C224" s="295"/>
      <c r="D224" s="44" t="s">
        <v>20</v>
      </c>
      <c r="E224" s="45">
        <f>E225+E226+E227</f>
        <v>13440000</v>
      </c>
      <c r="F224" s="45">
        <f>F225+F226+F227</f>
        <v>0</v>
      </c>
      <c r="G224" s="292"/>
      <c r="H224" s="72" t="s">
        <v>510</v>
      </c>
      <c r="I224" s="73" t="s">
        <v>52</v>
      </c>
      <c r="J224" s="73">
        <v>3</v>
      </c>
      <c r="K224" s="245">
        <v>0</v>
      </c>
      <c r="L224" s="45">
        <f>L225+L226+L227</f>
        <v>13440000</v>
      </c>
      <c r="M224" s="252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</row>
    <row r="225" spans="1:38" s="56" customFormat="1" ht="40.5" customHeight="1" x14ac:dyDescent="0.25">
      <c r="A225" s="360"/>
      <c r="B225" s="360"/>
      <c r="C225" s="295"/>
      <c r="D225" s="44" t="s">
        <v>23</v>
      </c>
      <c r="E225" s="61">
        <f t="shared" ref="E225:F228" si="10">E235</f>
        <v>13440000</v>
      </c>
      <c r="F225" s="61">
        <f t="shared" ref="F225" si="11">F235</f>
        <v>0</v>
      </c>
      <c r="G225" s="292"/>
      <c r="H225" s="72" t="s">
        <v>511</v>
      </c>
      <c r="I225" s="73" t="s">
        <v>52</v>
      </c>
      <c r="J225" s="73">
        <v>97</v>
      </c>
      <c r="K225" s="245">
        <v>100</v>
      </c>
      <c r="L225" s="61">
        <f t="shared" ref="L225:L228" si="12">L235</f>
        <v>13440000</v>
      </c>
      <c r="M225" s="252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</row>
    <row r="226" spans="1:38" s="56" customFormat="1" ht="47.25" customHeight="1" x14ac:dyDescent="0.25">
      <c r="A226" s="360"/>
      <c r="B226" s="360"/>
      <c r="C226" s="295"/>
      <c r="D226" s="44" t="s">
        <v>26</v>
      </c>
      <c r="E226" s="45">
        <f t="shared" si="10"/>
        <v>0</v>
      </c>
      <c r="F226" s="45">
        <f t="shared" ref="F226" si="13">F236</f>
        <v>0</v>
      </c>
      <c r="G226" s="292"/>
      <c r="H226" s="72" t="s">
        <v>512</v>
      </c>
      <c r="I226" s="173" t="s">
        <v>516</v>
      </c>
      <c r="J226" s="73">
        <v>3</v>
      </c>
      <c r="K226" s="246">
        <v>2</v>
      </c>
      <c r="L226" s="45">
        <f t="shared" si="12"/>
        <v>0</v>
      </c>
      <c r="M226" s="252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</row>
    <row r="227" spans="1:38" s="56" customFormat="1" ht="40.5" customHeight="1" x14ac:dyDescent="0.25">
      <c r="A227" s="360"/>
      <c r="B227" s="360"/>
      <c r="C227" s="295"/>
      <c r="D227" s="44" t="s">
        <v>45</v>
      </c>
      <c r="E227" s="62">
        <f t="shared" si="10"/>
        <v>0</v>
      </c>
      <c r="F227" s="61">
        <f t="shared" si="10"/>
        <v>0</v>
      </c>
      <c r="G227" s="292"/>
      <c r="H227" s="72" t="s">
        <v>513</v>
      </c>
      <c r="I227" s="73" t="s">
        <v>52</v>
      </c>
      <c r="J227" s="73">
        <v>90</v>
      </c>
      <c r="K227" s="245">
        <v>10</v>
      </c>
      <c r="L227" s="62">
        <f t="shared" si="12"/>
        <v>0</v>
      </c>
      <c r="M227" s="252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</row>
    <row r="228" spans="1:38" s="56" customFormat="1" ht="57.75" customHeight="1" x14ac:dyDescent="0.25">
      <c r="A228" s="360"/>
      <c r="B228" s="360"/>
      <c r="C228" s="295"/>
      <c r="D228" s="76" t="s">
        <v>46</v>
      </c>
      <c r="E228" s="61">
        <f t="shared" si="10"/>
        <v>0</v>
      </c>
      <c r="F228" s="61">
        <f t="shared" si="10"/>
        <v>0</v>
      </c>
      <c r="G228" s="292"/>
      <c r="H228" s="72" t="s">
        <v>514</v>
      </c>
      <c r="I228" s="73" t="s">
        <v>52</v>
      </c>
      <c r="J228" s="73">
        <v>64.599999999999994</v>
      </c>
      <c r="K228" s="245">
        <v>54</v>
      </c>
      <c r="L228" s="61">
        <f t="shared" si="12"/>
        <v>0</v>
      </c>
      <c r="M228" s="252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</row>
    <row r="229" spans="1:38" s="56" customFormat="1" ht="64.5" customHeight="1" x14ac:dyDescent="0.25">
      <c r="A229" s="123"/>
      <c r="B229" s="123"/>
      <c r="C229" s="60"/>
      <c r="D229" s="97"/>
      <c r="E229" s="62"/>
      <c r="F229" s="62"/>
      <c r="G229" s="292"/>
      <c r="H229" s="72" t="s">
        <v>515</v>
      </c>
      <c r="I229" s="82" t="s">
        <v>516</v>
      </c>
      <c r="J229" s="82">
        <v>3430.1</v>
      </c>
      <c r="K229" s="245">
        <v>2689.16</v>
      </c>
      <c r="L229" s="62"/>
      <c r="M229" s="252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</row>
    <row r="230" spans="1:38" s="56" customFormat="1" ht="33" customHeight="1" x14ac:dyDescent="0.25">
      <c r="A230" s="123"/>
      <c r="B230" s="123"/>
      <c r="C230" s="60"/>
      <c r="D230" s="97"/>
      <c r="E230" s="62"/>
      <c r="F230" s="62"/>
      <c r="G230" s="292"/>
      <c r="H230" s="72" t="s">
        <v>517</v>
      </c>
      <c r="I230" s="82" t="s">
        <v>334</v>
      </c>
      <c r="J230" s="82">
        <v>1.99</v>
      </c>
      <c r="K230" s="245">
        <v>1.8</v>
      </c>
      <c r="L230" s="62"/>
      <c r="M230" s="252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</row>
    <row r="231" spans="1:38" s="56" customFormat="1" ht="51.75" customHeight="1" x14ac:dyDescent="0.25">
      <c r="A231" s="123"/>
      <c r="B231" s="123"/>
      <c r="C231" s="60"/>
      <c r="D231" s="97"/>
      <c r="E231" s="62"/>
      <c r="F231" s="62"/>
      <c r="G231" s="292"/>
      <c r="H231" s="72" t="s">
        <v>518</v>
      </c>
      <c r="I231" s="82" t="s">
        <v>230</v>
      </c>
      <c r="J231" s="82">
        <v>95.37</v>
      </c>
      <c r="K231" s="245">
        <v>94.21</v>
      </c>
      <c r="L231" s="62"/>
      <c r="M231" s="252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</row>
    <row r="232" spans="1:38" s="56" customFormat="1" ht="39" customHeight="1" x14ac:dyDescent="0.25">
      <c r="A232" s="77"/>
      <c r="B232" s="78"/>
      <c r="C232" s="79"/>
      <c r="D232" s="44"/>
      <c r="E232" s="80"/>
      <c r="F232" s="80"/>
      <c r="G232" s="292"/>
      <c r="H232" s="72" t="s">
        <v>519</v>
      </c>
      <c r="I232" s="73" t="s">
        <v>230</v>
      </c>
      <c r="J232" s="73">
        <v>22.3</v>
      </c>
      <c r="K232" s="245">
        <v>9.8000000000000007</v>
      </c>
      <c r="L232" s="80"/>
      <c r="M232" s="252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</row>
    <row r="233" spans="1:38" s="56" customFormat="1" ht="20.25" customHeight="1" x14ac:dyDescent="0.25">
      <c r="A233" s="297" t="s">
        <v>124</v>
      </c>
      <c r="B233" s="300" t="s">
        <v>125</v>
      </c>
      <c r="C233" s="279" t="s">
        <v>15</v>
      </c>
      <c r="D233" s="178" t="s">
        <v>16</v>
      </c>
      <c r="E233" s="50">
        <f>E234+E238</f>
        <v>13440000</v>
      </c>
      <c r="F233" s="50">
        <f>F234+F238</f>
        <v>0</v>
      </c>
      <c r="G233" s="276"/>
      <c r="H233" s="276" t="s">
        <v>126</v>
      </c>
      <c r="I233" s="396" t="s">
        <v>75</v>
      </c>
      <c r="J233" s="466">
        <v>1</v>
      </c>
      <c r="K233" s="308">
        <v>0</v>
      </c>
      <c r="L233" s="50">
        <f>L234+L238</f>
        <v>13440000</v>
      </c>
      <c r="M233" s="252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</row>
    <row r="234" spans="1:38" s="56" customFormat="1" ht="20.25" customHeight="1" x14ac:dyDescent="0.25">
      <c r="A234" s="298"/>
      <c r="B234" s="301"/>
      <c r="C234" s="280"/>
      <c r="D234" s="178" t="s">
        <v>20</v>
      </c>
      <c r="E234" s="50">
        <f>E235+E236+E237</f>
        <v>13440000</v>
      </c>
      <c r="F234" s="50">
        <f>F235+F236+F237</f>
        <v>0</v>
      </c>
      <c r="G234" s="277"/>
      <c r="H234" s="277"/>
      <c r="I234" s="397"/>
      <c r="J234" s="467"/>
      <c r="K234" s="309"/>
      <c r="L234" s="50">
        <f>L235+L236+L237</f>
        <v>13440000</v>
      </c>
      <c r="M234" s="252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</row>
    <row r="235" spans="1:38" s="56" customFormat="1" ht="15" customHeight="1" x14ac:dyDescent="0.25">
      <c r="A235" s="298"/>
      <c r="B235" s="301"/>
      <c r="C235" s="280"/>
      <c r="D235" s="178" t="s">
        <v>23</v>
      </c>
      <c r="E235" s="147">
        <v>13440000</v>
      </c>
      <c r="F235" s="50">
        <v>0</v>
      </c>
      <c r="G235" s="277"/>
      <c r="H235" s="277"/>
      <c r="I235" s="397"/>
      <c r="J235" s="467"/>
      <c r="K235" s="309"/>
      <c r="L235" s="147">
        <v>13440000</v>
      </c>
      <c r="M235" s="252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</row>
    <row r="236" spans="1:38" s="56" customFormat="1" ht="18.75" customHeight="1" x14ac:dyDescent="0.25">
      <c r="A236" s="298"/>
      <c r="B236" s="301"/>
      <c r="C236" s="280"/>
      <c r="D236" s="178" t="s">
        <v>26</v>
      </c>
      <c r="E236" s="50">
        <v>0</v>
      </c>
      <c r="F236" s="50">
        <v>0</v>
      </c>
      <c r="G236" s="277"/>
      <c r="H236" s="277"/>
      <c r="I236" s="397"/>
      <c r="J236" s="467"/>
      <c r="K236" s="309"/>
      <c r="L236" s="50">
        <v>0</v>
      </c>
      <c r="M236" s="252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</row>
    <row r="237" spans="1:38" s="56" customFormat="1" ht="24.75" customHeight="1" x14ac:dyDescent="0.25">
      <c r="A237" s="298"/>
      <c r="B237" s="301"/>
      <c r="C237" s="280"/>
      <c r="D237" s="178" t="s">
        <v>45</v>
      </c>
      <c r="E237" s="141">
        <v>0</v>
      </c>
      <c r="F237" s="240">
        <v>0</v>
      </c>
      <c r="G237" s="277"/>
      <c r="H237" s="277"/>
      <c r="I237" s="397"/>
      <c r="J237" s="467"/>
      <c r="K237" s="309"/>
      <c r="L237" s="141">
        <v>0</v>
      </c>
      <c r="M237" s="252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</row>
    <row r="238" spans="1:38" s="56" customFormat="1" ht="16.5" customHeight="1" x14ac:dyDescent="0.25">
      <c r="A238" s="299"/>
      <c r="B238" s="302"/>
      <c r="C238" s="280"/>
      <c r="D238" s="178" t="s">
        <v>46</v>
      </c>
      <c r="E238" s="50">
        <v>0</v>
      </c>
      <c r="F238" s="50">
        <v>0</v>
      </c>
      <c r="G238" s="278"/>
      <c r="H238" s="278"/>
      <c r="I238" s="398"/>
      <c r="J238" s="468"/>
      <c r="K238" s="310"/>
      <c r="L238" s="50">
        <v>0</v>
      </c>
      <c r="M238" s="252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</row>
    <row r="239" spans="1:38" s="56" customFormat="1" x14ac:dyDescent="0.25">
      <c r="A239" s="387" t="s">
        <v>127</v>
      </c>
      <c r="B239" s="288" t="s">
        <v>128</v>
      </c>
      <c r="C239" s="294" t="s">
        <v>15</v>
      </c>
      <c r="D239" s="44" t="s">
        <v>16</v>
      </c>
      <c r="E239" s="45">
        <f>E240+E246</f>
        <v>102788878.78999999</v>
      </c>
      <c r="F239" s="45">
        <f>F240+F246</f>
        <v>4439641.95</v>
      </c>
      <c r="G239" s="81"/>
      <c r="H239" s="291"/>
      <c r="I239" s="399"/>
      <c r="J239" s="399"/>
      <c r="K239" s="384"/>
      <c r="L239" s="45">
        <f>L240+L246</f>
        <v>102788878.79000001</v>
      </c>
      <c r="M239" s="252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</row>
    <row r="240" spans="1:38" s="56" customFormat="1" ht="20.25" customHeight="1" x14ac:dyDescent="0.25">
      <c r="A240" s="388"/>
      <c r="B240" s="360"/>
      <c r="C240" s="295"/>
      <c r="D240" s="44" t="s">
        <v>20</v>
      </c>
      <c r="E240" s="45">
        <f>E241+E243+E245</f>
        <v>102788878.78999999</v>
      </c>
      <c r="F240" s="45">
        <f>F241+F243+F245</f>
        <v>4439641.95</v>
      </c>
      <c r="G240" s="81"/>
      <c r="H240" s="292"/>
      <c r="I240" s="400"/>
      <c r="J240" s="400"/>
      <c r="K240" s="385"/>
      <c r="L240" s="45">
        <f>L241+L243+L245</f>
        <v>102788878.79000001</v>
      </c>
      <c r="M240" s="252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</row>
    <row r="241" spans="1:38" s="56" customFormat="1" ht="20.25" customHeight="1" x14ac:dyDescent="0.25">
      <c r="A241" s="388"/>
      <c r="B241" s="360"/>
      <c r="C241" s="295"/>
      <c r="D241" s="44" t="s">
        <v>23</v>
      </c>
      <c r="E241" s="61">
        <f>E249</f>
        <v>19906978.789999999</v>
      </c>
      <c r="F241" s="61">
        <f>F249</f>
        <v>861290.54</v>
      </c>
      <c r="G241" s="81"/>
      <c r="H241" s="292"/>
      <c r="I241" s="400"/>
      <c r="J241" s="400"/>
      <c r="K241" s="385"/>
      <c r="L241" s="61">
        <f>L249</f>
        <v>15385400</v>
      </c>
      <c r="M241" s="252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</row>
    <row r="242" spans="1:38" s="56" customFormat="1" ht="21.75" customHeight="1" x14ac:dyDescent="0.25">
      <c r="A242" s="388"/>
      <c r="B242" s="360"/>
      <c r="C242" s="295"/>
      <c r="D242" s="201" t="s">
        <v>545</v>
      </c>
      <c r="E242" s="202">
        <v>328442.42</v>
      </c>
      <c r="F242" s="203"/>
      <c r="G242" s="204"/>
      <c r="H242" s="292"/>
      <c r="I242" s="400"/>
      <c r="J242" s="400"/>
      <c r="K242" s="385"/>
      <c r="L242" s="61"/>
      <c r="M242" s="252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</row>
    <row r="243" spans="1:38" s="56" customFormat="1" x14ac:dyDescent="0.25">
      <c r="A243" s="388"/>
      <c r="B243" s="360"/>
      <c r="C243" s="295"/>
      <c r="D243" s="44" t="s">
        <v>26</v>
      </c>
      <c r="E243" s="45">
        <f>E251</f>
        <v>82881900</v>
      </c>
      <c r="F243" s="45">
        <f t="shared" ref="F243" si="14">F251</f>
        <v>3578351.41</v>
      </c>
      <c r="G243" s="81"/>
      <c r="H243" s="292"/>
      <c r="I243" s="400"/>
      <c r="J243" s="400"/>
      <c r="K243" s="385"/>
      <c r="L243" s="45">
        <f t="shared" ref="L243" si="15">L251</f>
        <v>87403478.790000007</v>
      </c>
      <c r="M243" s="252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</row>
    <row r="244" spans="1:38" s="56" customFormat="1" ht="20.25" customHeight="1" x14ac:dyDescent="0.25">
      <c r="A244" s="388"/>
      <c r="B244" s="360"/>
      <c r="C244" s="295"/>
      <c r="D244" s="201" t="s">
        <v>545</v>
      </c>
      <c r="E244" s="203">
        <v>32515800</v>
      </c>
      <c r="F244" s="202"/>
      <c r="G244" s="204"/>
      <c r="H244" s="292"/>
      <c r="I244" s="400"/>
      <c r="J244" s="400"/>
      <c r="K244" s="385"/>
      <c r="L244" s="141"/>
      <c r="M244" s="252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</row>
    <row r="245" spans="1:38" s="56" customFormat="1" ht="20.25" customHeight="1" x14ac:dyDescent="0.25">
      <c r="A245" s="388"/>
      <c r="B245" s="360"/>
      <c r="C245" s="295"/>
      <c r="D245" s="44" t="s">
        <v>45</v>
      </c>
      <c r="E245" s="62">
        <f>E253</f>
        <v>0</v>
      </c>
      <c r="F245" s="61">
        <f>F253</f>
        <v>0</v>
      </c>
      <c r="G245" s="81"/>
      <c r="H245" s="292"/>
      <c r="I245" s="400"/>
      <c r="J245" s="400"/>
      <c r="K245" s="385"/>
      <c r="L245" s="62">
        <f>L253</f>
        <v>0</v>
      </c>
      <c r="M245" s="252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</row>
    <row r="246" spans="1:38" s="56" customFormat="1" ht="20.25" customHeight="1" x14ac:dyDescent="0.25">
      <c r="A246" s="389"/>
      <c r="B246" s="361"/>
      <c r="C246" s="295"/>
      <c r="D246" s="44" t="s">
        <v>46</v>
      </c>
      <c r="E246" s="45">
        <f>E254</f>
        <v>0</v>
      </c>
      <c r="F246" s="45">
        <f>F254</f>
        <v>0</v>
      </c>
      <c r="G246" s="83"/>
      <c r="H246" s="293"/>
      <c r="I246" s="401"/>
      <c r="J246" s="401"/>
      <c r="K246" s="386"/>
      <c r="L246" s="45">
        <f>L254</f>
        <v>0</v>
      </c>
      <c r="M246" s="252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</row>
    <row r="247" spans="1:38" s="56" customFormat="1" ht="48" customHeight="1" x14ac:dyDescent="0.25">
      <c r="A247" s="297" t="s">
        <v>129</v>
      </c>
      <c r="B247" s="300" t="s">
        <v>130</v>
      </c>
      <c r="C247" s="279" t="s">
        <v>15</v>
      </c>
      <c r="D247" s="178" t="s">
        <v>16</v>
      </c>
      <c r="E247" s="50">
        <f>E248+E254</f>
        <v>102788878.78999999</v>
      </c>
      <c r="F247" s="50">
        <f>F248+F254</f>
        <v>4439641.95</v>
      </c>
      <c r="G247" s="276" t="s">
        <v>131</v>
      </c>
      <c r="H247" s="209" t="s">
        <v>132</v>
      </c>
      <c r="I247" s="233" t="s">
        <v>133</v>
      </c>
      <c r="J247" s="233">
        <v>90.64</v>
      </c>
      <c r="K247" s="222">
        <v>192.13</v>
      </c>
      <c r="L247" s="50">
        <f>L248+L254</f>
        <v>102788878.79000001</v>
      </c>
      <c r="M247" s="252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</row>
    <row r="248" spans="1:38" s="56" customFormat="1" ht="107.25" customHeight="1" x14ac:dyDescent="0.25">
      <c r="A248" s="298"/>
      <c r="B248" s="301"/>
      <c r="C248" s="280"/>
      <c r="D248" s="178" t="s">
        <v>20</v>
      </c>
      <c r="E248" s="50">
        <f>E249+E251+E253</f>
        <v>102788878.78999999</v>
      </c>
      <c r="F248" s="50">
        <f>F249+F251+F253</f>
        <v>4439641.95</v>
      </c>
      <c r="G248" s="277"/>
      <c r="H248" s="209" t="s">
        <v>134</v>
      </c>
      <c r="I248" s="233" t="s">
        <v>52</v>
      </c>
      <c r="J248" s="233">
        <v>87</v>
      </c>
      <c r="K248" s="222">
        <v>41.68</v>
      </c>
      <c r="L248" s="50">
        <f>L249+L251+L253</f>
        <v>102788878.79000001</v>
      </c>
      <c r="M248" s="252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</row>
    <row r="249" spans="1:38" s="56" customFormat="1" ht="54" customHeight="1" x14ac:dyDescent="0.25">
      <c r="A249" s="298"/>
      <c r="B249" s="301"/>
      <c r="C249" s="280"/>
      <c r="D249" s="178" t="s">
        <v>23</v>
      </c>
      <c r="E249" s="147">
        <v>19906978.789999999</v>
      </c>
      <c r="F249" s="50">
        <v>861290.54</v>
      </c>
      <c r="G249" s="210"/>
      <c r="H249" s="276" t="s">
        <v>135</v>
      </c>
      <c r="I249" s="396" t="s">
        <v>52</v>
      </c>
      <c r="J249" s="396">
        <v>39</v>
      </c>
      <c r="K249" s="308">
        <v>33.6</v>
      </c>
      <c r="L249" s="342">
        <v>15385400</v>
      </c>
      <c r="M249" s="252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</row>
    <row r="250" spans="1:38" s="56" customFormat="1" ht="21.75" customHeight="1" x14ac:dyDescent="0.25">
      <c r="A250" s="298"/>
      <c r="B250" s="301"/>
      <c r="C250" s="280"/>
      <c r="D250" s="200" t="s">
        <v>545</v>
      </c>
      <c r="E250" s="147">
        <v>328442.42</v>
      </c>
      <c r="F250" s="50"/>
      <c r="G250" s="210"/>
      <c r="H250" s="278"/>
      <c r="I250" s="398"/>
      <c r="J250" s="398"/>
      <c r="K250" s="310"/>
      <c r="L250" s="343"/>
      <c r="M250" s="252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</row>
    <row r="251" spans="1:38" s="56" customFormat="1" ht="20.25" customHeight="1" x14ac:dyDescent="0.25">
      <c r="A251" s="298"/>
      <c r="B251" s="301"/>
      <c r="C251" s="280"/>
      <c r="D251" s="178" t="s">
        <v>26</v>
      </c>
      <c r="E251" s="50">
        <v>82881900</v>
      </c>
      <c r="F251" s="50">
        <v>3578351.41</v>
      </c>
      <c r="G251" s="210"/>
      <c r="H251" s="276" t="s">
        <v>136</v>
      </c>
      <c r="I251" s="396" t="s">
        <v>52</v>
      </c>
      <c r="J251" s="396">
        <v>79</v>
      </c>
      <c r="K251" s="396">
        <v>70.400000000000006</v>
      </c>
      <c r="L251" s="50">
        <v>87403478.790000007</v>
      </c>
      <c r="M251" s="252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</row>
    <row r="252" spans="1:38" s="56" customFormat="1" ht="20.25" customHeight="1" x14ac:dyDescent="0.25">
      <c r="A252" s="298"/>
      <c r="B252" s="301"/>
      <c r="C252" s="280"/>
      <c r="D252" s="200" t="s">
        <v>545</v>
      </c>
      <c r="E252" s="50">
        <v>32515800</v>
      </c>
      <c r="F252" s="240"/>
      <c r="G252" s="210"/>
      <c r="H252" s="277"/>
      <c r="I252" s="397"/>
      <c r="J252" s="397"/>
      <c r="K252" s="397"/>
      <c r="L252" s="141"/>
      <c r="M252" s="252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</row>
    <row r="253" spans="1:38" s="56" customFormat="1" ht="20.25" customHeight="1" x14ac:dyDescent="0.25">
      <c r="A253" s="298"/>
      <c r="B253" s="301"/>
      <c r="C253" s="280"/>
      <c r="D253" s="178" t="s">
        <v>45</v>
      </c>
      <c r="E253" s="141">
        <v>0</v>
      </c>
      <c r="F253" s="240">
        <v>0</v>
      </c>
      <c r="G253" s="210"/>
      <c r="H253" s="277"/>
      <c r="I253" s="397"/>
      <c r="J253" s="397"/>
      <c r="K253" s="397"/>
      <c r="L253" s="141">
        <v>0</v>
      </c>
      <c r="M253" s="252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</row>
    <row r="254" spans="1:38" s="56" customFormat="1" ht="12.75" customHeight="1" x14ac:dyDescent="0.25">
      <c r="A254" s="299"/>
      <c r="B254" s="302"/>
      <c r="C254" s="280"/>
      <c r="D254" s="178" t="s">
        <v>46</v>
      </c>
      <c r="E254" s="50">
        <v>0</v>
      </c>
      <c r="F254" s="50">
        <v>0</v>
      </c>
      <c r="G254" s="211"/>
      <c r="H254" s="278"/>
      <c r="I254" s="398"/>
      <c r="J254" s="398"/>
      <c r="K254" s="398"/>
      <c r="L254" s="50">
        <v>0</v>
      </c>
      <c r="M254" s="252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</row>
    <row r="255" spans="1:38" s="56" customFormat="1" x14ac:dyDescent="0.25">
      <c r="A255" s="387" t="s">
        <v>137</v>
      </c>
      <c r="B255" s="288" t="s">
        <v>138</v>
      </c>
      <c r="C255" s="84"/>
      <c r="D255" s="44" t="s">
        <v>16</v>
      </c>
      <c r="E255" s="45">
        <f>E256+E260</f>
        <v>77500000</v>
      </c>
      <c r="F255" s="45">
        <f>F256+F260</f>
        <v>36000000</v>
      </c>
      <c r="G255" s="81"/>
      <c r="H255" s="291"/>
      <c r="I255" s="399"/>
      <c r="J255" s="399"/>
      <c r="K255" s="384"/>
      <c r="L255" s="45">
        <f>L256+L260</f>
        <v>77500000</v>
      </c>
      <c r="M255" s="252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</row>
    <row r="256" spans="1:38" s="56" customFormat="1" ht="19.5" x14ac:dyDescent="0.25">
      <c r="A256" s="388"/>
      <c r="B256" s="360"/>
      <c r="C256" s="85"/>
      <c r="D256" s="44" t="s">
        <v>20</v>
      </c>
      <c r="E256" s="45">
        <f>E257+E258+E259</f>
        <v>77500000</v>
      </c>
      <c r="F256" s="45">
        <f>F257+F258+F259</f>
        <v>36000000</v>
      </c>
      <c r="G256" s="81"/>
      <c r="H256" s="292"/>
      <c r="I256" s="400"/>
      <c r="J256" s="400"/>
      <c r="K256" s="385"/>
      <c r="L256" s="45">
        <f>L257+L258+L259</f>
        <v>77500000</v>
      </c>
      <c r="M256" s="252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</row>
    <row r="257" spans="1:38" s="56" customFormat="1" x14ac:dyDescent="0.25">
      <c r="A257" s="388"/>
      <c r="B257" s="360"/>
      <c r="C257" s="85"/>
      <c r="D257" s="44" t="s">
        <v>23</v>
      </c>
      <c r="E257" s="61">
        <f>E263+E269</f>
        <v>77500000</v>
      </c>
      <c r="F257" s="61">
        <f>F263+F269</f>
        <v>36000000</v>
      </c>
      <c r="G257" s="81"/>
      <c r="H257" s="292"/>
      <c r="I257" s="400"/>
      <c r="J257" s="400"/>
      <c r="K257" s="385"/>
      <c r="L257" s="61">
        <f>L263+L269</f>
        <v>77500000</v>
      </c>
      <c r="M257" s="252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</row>
    <row r="258" spans="1:38" s="56" customFormat="1" x14ac:dyDescent="0.25">
      <c r="A258" s="388"/>
      <c r="B258" s="360"/>
      <c r="C258" s="85"/>
      <c r="D258" s="44" t="s">
        <v>26</v>
      </c>
      <c r="E258" s="45">
        <f>E264+E270</f>
        <v>0</v>
      </c>
      <c r="F258" s="45">
        <f>F264+F270</f>
        <v>0</v>
      </c>
      <c r="G258" s="81"/>
      <c r="H258" s="292"/>
      <c r="I258" s="400"/>
      <c r="J258" s="400"/>
      <c r="K258" s="385"/>
      <c r="L258" s="45">
        <f>L264+L270</f>
        <v>0</v>
      </c>
      <c r="M258" s="252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</row>
    <row r="259" spans="1:38" s="56" customFormat="1" ht="19.5" x14ac:dyDescent="0.25">
      <c r="A259" s="388"/>
      <c r="B259" s="360"/>
      <c r="C259" s="85"/>
      <c r="D259" s="44" t="s">
        <v>45</v>
      </c>
      <c r="E259" s="62">
        <f>E265</f>
        <v>0</v>
      </c>
      <c r="F259" s="61">
        <f>F265</f>
        <v>0</v>
      </c>
      <c r="G259" s="81"/>
      <c r="H259" s="292"/>
      <c r="I259" s="400"/>
      <c r="J259" s="400"/>
      <c r="K259" s="385"/>
      <c r="L259" s="62">
        <f>L265</f>
        <v>0</v>
      </c>
      <c r="M259" s="252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</row>
    <row r="260" spans="1:38" s="56" customFormat="1" ht="19.5" x14ac:dyDescent="0.25">
      <c r="A260" s="389"/>
      <c r="B260" s="361"/>
      <c r="C260" s="85"/>
      <c r="D260" s="44" t="s">
        <v>46</v>
      </c>
      <c r="E260" s="45">
        <f>E266</f>
        <v>0</v>
      </c>
      <c r="F260" s="45">
        <f>F266</f>
        <v>0</v>
      </c>
      <c r="G260" s="83"/>
      <c r="H260" s="293"/>
      <c r="I260" s="401"/>
      <c r="J260" s="401"/>
      <c r="K260" s="386"/>
      <c r="L260" s="45">
        <f>L266</f>
        <v>0</v>
      </c>
      <c r="M260" s="252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</row>
    <row r="261" spans="1:38" s="56" customFormat="1" x14ac:dyDescent="0.25">
      <c r="A261" s="297" t="s">
        <v>139</v>
      </c>
      <c r="B261" s="300" t="s">
        <v>140</v>
      </c>
      <c r="C261" s="279" t="s">
        <v>141</v>
      </c>
      <c r="D261" s="178" t="s">
        <v>16</v>
      </c>
      <c r="E261" s="50">
        <f>E262+E266</f>
        <v>36000000</v>
      </c>
      <c r="F261" s="50">
        <f>F262+F266</f>
        <v>36000000</v>
      </c>
      <c r="G261" s="276"/>
      <c r="H261" s="276" t="s">
        <v>520</v>
      </c>
      <c r="I261" s="396" t="s">
        <v>35</v>
      </c>
      <c r="J261" s="396">
        <v>1</v>
      </c>
      <c r="K261" s="396">
        <v>0</v>
      </c>
      <c r="L261" s="50">
        <f>L262+L266</f>
        <v>36000000</v>
      </c>
      <c r="M261" s="252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</row>
    <row r="262" spans="1:38" s="56" customFormat="1" ht="19.5" x14ac:dyDescent="0.25">
      <c r="A262" s="298"/>
      <c r="B262" s="301"/>
      <c r="C262" s="280"/>
      <c r="D262" s="178" t="s">
        <v>20</v>
      </c>
      <c r="E262" s="50">
        <f>E263+E264+E265</f>
        <v>36000000</v>
      </c>
      <c r="F262" s="50">
        <f>F263+F264+F265</f>
        <v>36000000</v>
      </c>
      <c r="G262" s="277"/>
      <c r="H262" s="277"/>
      <c r="I262" s="397"/>
      <c r="J262" s="397"/>
      <c r="K262" s="397"/>
      <c r="L262" s="50">
        <f>L263+L264+L265</f>
        <v>36000000</v>
      </c>
      <c r="M262" s="252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</row>
    <row r="263" spans="1:38" s="56" customFormat="1" x14ac:dyDescent="0.25">
      <c r="A263" s="298"/>
      <c r="B263" s="301"/>
      <c r="C263" s="280"/>
      <c r="D263" s="178" t="s">
        <v>23</v>
      </c>
      <c r="E263" s="240">
        <v>36000000</v>
      </c>
      <c r="F263" s="50">
        <v>36000000</v>
      </c>
      <c r="G263" s="277"/>
      <c r="H263" s="277"/>
      <c r="I263" s="397"/>
      <c r="J263" s="397"/>
      <c r="K263" s="397"/>
      <c r="L263" s="147">
        <v>36000000</v>
      </c>
      <c r="M263" s="252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</row>
    <row r="264" spans="1:38" s="56" customFormat="1" x14ac:dyDescent="0.25">
      <c r="A264" s="298"/>
      <c r="B264" s="301"/>
      <c r="C264" s="280"/>
      <c r="D264" s="178" t="s">
        <v>26</v>
      </c>
      <c r="E264" s="50">
        <v>0</v>
      </c>
      <c r="F264" s="50">
        <v>0</v>
      </c>
      <c r="G264" s="277"/>
      <c r="H264" s="277"/>
      <c r="I264" s="397"/>
      <c r="J264" s="397"/>
      <c r="K264" s="397"/>
      <c r="L264" s="50">
        <v>0</v>
      </c>
      <c r="M264" s="252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</row>
    <row r="265" spans="1:38" s="56" customFormat="1" ht="19.5" x14ac:dyDescent="0.25">
      <c r="A265" s="298"/>
      <c r="B265" s="301"/>
      <c r="C265" s="280"/>
      <c r="D265" s="178" t="s">
        <v>45</v>
      </c>
      <c r="E265" s="141">
        <f>E277</f>
        <v>0</v>
      </c>
      <c r="F265" s="240">
        <f>F277</f>
        <v>0</v>
      </c>
      <c r="G265" s="277"/>
      <c r="H265" s="277"/>
      <c r="I265" s="397"/>
      <c r="J265" s="397"/>
      <c r="K265" s="397"/>
      <c r="L265" s="141">
        <f>L277</f>
        <v>0</v>
      </c>
      <c r="M265" s="252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</row>
    <row r="266" spans="1:38" s="56" customFormat="1" ht="17.25" customHeight="1" x14ac:dyDescent="0.25">
      <c r="A266" s="299"/>
      <c r="B266" s="302"/>
      <c r="C266" s="280"/>
      <c r="D266" s="178" t="s">
        <v>46</v>
      </c>
      <c r="E266" s="50">
        <f>E278</f>
        <v>0</v>
      </c>
      <c r="F266" s="50">
        <f>F278</f>
        <v>0</v>
      </c>
      <c r="G266" s="277"/>
      <c r="H266" s="278"/>
      <c r="I266" s="398"/>
      <c r="J266" s="398"/>
      <c r="K266" s="398"/>
      <c r="L266" s="50">
        <f>L278</f>
        <v>0</v>
      </c>
      <c r="M266" s="252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</row>
    <row r="267" spans="1:38" s="56" customFormat="1" ht="12.75" customHeight="1" x14ac:dyDescent="0.25">
      <c r="A267" s="297" t="s">
        <v>142</v>
      </c>
      <c r="B267" s="300" t="s">
        <v>143</v>
      </c>
      <c r="C267" s="279" t="s">
        <v>141</v>
      </c>
      <c r="D267" s="178" t="s">
        <v>16</v>
      </c>
      <c r="E267" s="50">
        <f>E268+E272</f>
        <v>41500000</v>
      </c>
      <c r="F267" s="50">
        <f>F268+F272</f>
        <v>0</v>
      </c>
      <c r="G267" s="276"/>
      <c r="H267" s="276" t="s">
        <v>521</v>
      </c>
      <c r="I267" s="396" t="s">
        <v>35</v>
      </c>
      <c r="J267" s="396">
        <v>7</v>
      </c>
      <c r="K267" s="396">
        <v>0</v>
      </c>
      <c r="L267" s="256">
        <f>L268+L272</f>
        <v>41500000</v>
      </c>
      <c r="M267" s="252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</row>
    <row r="268" spans="1:38" s="56" customFormat="1" ht="19.5" x14ac:dyDescent="0.25">
      <c r="A268" s="298"/>
      <c r="B268" s="301"/>
      <c r="C268" s="280"/>
      <c r="D268" s="178" t="s">
        <v>20</v>
      </c>
      <c r="E268" s="50">
        <f>E269+E270+E271</f>
        <v>41500000</v>
      </c>
      <c r="F268" s="50">
        <f>F269+F270+F271</f>
        <v>0</v>
      </c>
      <c r="G268" s="277"/>
      <c r="H268" s="277"/>
      <c r="I268" s="397"/>
      <c r="J268" s="397"/>
      <c r="K268" s="397"/>
      <c r="L268" s="256">
        <f>L269+L270+L271</f>
        <v>41500000</v>
      </c>
      <c r="M268" s="252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</row>
    <row r="269" spans="1:38" s="56" customFormat="1" x14ac:dyDescent="0.25">
      <c r="A269" s="298"/>
      <c r="B269" s="301"/>
      <c r="C269" s="280"/>
      <c r="D269" s="178" t="s">
        <v>23</v>
      </c>
      <c r="E269" s="240">
        <v>41500000</v>
      </c>
      <c r="F269" s="50">
        <v>0</v>
      </c>
      <c r="G269" s="277"/>
      <c r="H269" s="277"/>
      <c r="I269" s="397"/>
      <c r="J269" s="397"/>
      <c r="K269" s="397"/>
      <c r="L269" s="257">
        <v>41500000</v>
      </c>
      <c r="M269" s="252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</row>
    <row r="270" spans="1:38" s="56" customFormat="1" x14ac:dyDescent="0.25">
      <c r="A270" s="298"/>
      <c r="B270" s="301"/>
      <c r="C270" s="280"/>
      <c r="D270" s="178" t="s">
        <v>26</v>
      </c>
      <c r="E270" s="50">
        <v>0</v>
      </c>
      <c r="F270" s="50">
        <v>0</v>
      </c>
      <c r="G270" s="277"/>
      <c r="H270" s="277"/>
      <c r="I270" s="397"/>
      <c r="J270" s="397"/>
      <c r="K270" s="397"/>
      <c r="L270" s="256">
        <v>0</v>
      </c>
      <c r="M270" s="252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</row>
    <row r="271" spans="1:38" s="56" customFormat="1" ht="19.5" x14ac:dyDescent="0.25">
      <c r="A271" s="298"/>
      <c r="B271" s="301"/>
      <c r="C271" s="280"/>
      <c r="D271" s="178" t="s">
        <v>45</v>
      </c>
      <c r="E271" s="141">
        <f>E283</f>
        <v>0</v>
      </c>
      <c r="F271" s="240">
        <f>F283</f>
        <v>0</v>
      </c>
      <c r="G271" s="277"/>
      <c r="H271" s="277"/>
      <c r="I271" s="397"/>
      <c r="J271" s="397"/>
      <c r="K271" s="397"/>
      <c r="L271" s="258">
        <f>L283</f>
        <v>0</v>
      </c>
      <c r="M271" s="252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</row>
    <row r="272" spans="1:38" s="56" customFormat="1" ht="19.5" x14ac:dyDescent="0.25">
      <c r="A272" s="299"/>
      <c r="B272" s="302"/>
      <c r="C272" s="280"/>
      <c r="D272" s="178" t="s">
        <v>46</v>
      </c>
      <c r="E272" s="50">
        <f>E284</f>
        <v>0</v>
      </c>
      <c r="F272" s="50">
        <f>F284</f>
        <v>0</v>
      </c>
      <c r="G272" s="278"/>
      <c r="H272" s="278"/>
      <c r="I272" s="398"/>
      <c r="J272" s="398"/>
      <c r="K272" s="398"/>
      <c r="L272" s="256">
        <f>L284</f>
        <v>0</v>
      </c>
      <c r="M272" s="252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</row>
    <row r="273" spans="1:38" s="39" customFormat="1" ht="15" customHeight="1" x14ac:dyDescent="0.25">
      <c r="A273" s="344" t="s">
        <v>144</v>
      </c>
      <c r="B273" s="348" t="s">
        <v>145</v>
      </c>
      <c r="C273" s="348"/>
      <c r="D273" s="42" t="s">
        <v>16</v>
      </c>
      <c r="E273" s="37">
        <f>E274+E278</f>
        <v>775981186.21000004</v>
      </c>
      <c r="F273" s="37">
        <f>F274+F278</f>
        <v>612619751.62</v>
      </c>
      <c r="G273" s="352"/>
      <c r="H273" s="38"/>
      <c r="I273" s="38"/>
      <c r="J273" s="38"/>
      <c r="K273" s="38"/>
      <c r="L273" s="37">
        <f>L274+L278</f>
        <v>722823586.21000004</v>
      </c>
      <c r="M273" s="252"/>
      <c r="N273" s="108"/>
      <c r="O273" s="108"/>
      <c r="P273" s="108"/>
      <c r="Q273" s="108"/>
      <c r="R273" s="108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</row>
    <row r="274" spans="1:38" s="39" customFormat="1" ht="21.75" customHeight="1" x14ac:dyDescent="0.2">
      <c r="A274" s="346"/>
      <c r="B274" s="350"/>
      <c r="C274" s="350"/>
      <c r="D274" s="42" t="s">
        <v>20</v>
      </c>
      <c r="E274" s="37">
        <f>E275+E276+E277</f>
        <v>775981186.21000004</v>
      </c>
      <c r="F274" s="37">
        <f>F275+F276+F277</f>
        <v>612619751.62</v>
      </c>
      <c r="G274" s="403"/>
      <c r="H274" s="41"/>
      <c r="I274" s="41"/>
      <c r="J274" s="41"/>
      <c r="K274" s="41"/>
      <c r="L274" s="37">
        <f>L275+L276+L277</f>
        <v>722823586.21000004</v>
      </c>
      <c r="M274" s="25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</row>
    <row r="275" spans="1:38" s="39" customFormat="1" ht="14.25" customHeight="1" x14ac:dyDescent="0.2">
      <c r="A275" s="346"/>
      <c r="B275" s="350"/>
      <c r="C275" s="350"/>
      <c r="D275" s="42" t="s">
        <v>23</v>
      </c>
      <c r="E275" s="37">
        <f t="shared" ref="E275:F277" si="16">E281+E327+E339+E363+E393</f>
        <v>376792986.20999998</v>
      </c>
      <c r="F275" s="37">
        <f t="shared" ref="F275" si="17">F281+F327+F339+F363+F393</f>
        <v>267104265.15000001</v>
      </c>
      <c r="G275" s="403"/>
      <c r="H275" s="41"/>
      <c r="I275" s="41"/>
      <c r="J275" s="41"/>
      <c r="K275" s="41"/>
      <c r="L275" s="37">
        <f>L281+L327+L339+L363+L393</f>
        <v>376792986.20999998</v>
      </c>
      <c r="M275" s="25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</row>
    <row r="276" spans="1:38" s="39" customFormat="1" ht="15" customHeight="1" x14ac:dyDescent="0.2">
      <c r="A276" s="346"/>
      <c r="B276" s="350"/>
      <c r="C276" s="350"/>
      <c r="D276" s="42" t="s">
        <v>26</v>
      </c>
      <c r="E276" s="37">
        <f t="shared" si="16"/>
        <v>399188200</v>
      </c>
      <c r="F276" s="37">
        <f t="shared" ref="F276" si="18">F282+F328+F340+F364+F394</f>
        <v>345515486.47000003</v>
      </c>
      <c r="G276" s="403"/>
      <c r="H276" s="41"/>
      <c r="I276" s="41"/>
      <c r="J276" s="41"/>
      <c r="K276" s="41"/>
      <c r="L276" s="37">
        <f t="shared" ref="L276" si="19">L282+L328+L340+L364+L394</f>
        <v>346030600</v>
      </c>
      <c r="M276" s="25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</row>
    <row r="277" spans="1:38" s="39" customFormat="1" ht="19.5" x14ac:dyDescent="0.2">
      <c r="A277" s="346"/>
      <c r="B277" s="350"/>
      <c r="C277" s="350"/>
      <c r="D277" s="42" t="s">
        <v>45</v>
      </c>
      <c r="E277" s="37">
        <f t="shared" si="16"/>
        <v>0</v>
      </c>
      <c r="F277" s="37">
        <f t="shared" si="16"/>
        <v>0</v>
      </c>
      <c r="G277" s="403"/>
      <c r="H277" s="41"/>
      <c r="I277" s="41"/>
      <c r="J277" s="41"/>
      <c r="K277" s="41"/>
      <c r="L277" s="37">
        <f>L283+L329+L341+L365+L395</f>
        <v>0</v>
      </c>
      <c r="M277" s="25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</row>
    <row r="278" spans="1:38" s="39" customFormat="1" ht="15" customHeight="1" x14ac:dyDescent="0.2">
      <c r="A278" s="347"/>
      <c r="B278" s="351"/>
      <c r="C278" s="351"/>
      <c r="D278" s="42" t="s">
        <v>46</v>
      </c>
      <c r="E278" s="37">
        <f>E284+E330+E342+E366+E384+E396</f>
        <v>0</v>
      </c>
      <c r="F278" s="37">
        <f>F284+F330+F342+F366+F384+F396</f>
        <v>0</v>
      </c>
      <c r="G278" s="404"/>
      <c r="H278" s="43"/>
      <c r="I278" s="43"/>
      <c r="J278" s="43"/>
      <c r="K278" s="43"/>
      <c r="L278" s="37">
        <f>L284+L330+L342+L366+L384+L396</f>
        <v>0</v>
      </c>
      <c r="M278" s="25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</row>
    <row r="279" spans="1:38" s="12" customFormat="1" ht="12.75" x14ac:dyDescent="0.2">
      <c r="A279" s="356" t="s">
        <v>146</v>
      </c>
      <c r="B279" s="359" t="s">
        <v>147</v>
      </c>
      <c r="C279" s="359"/>
      <c r="D279" s="44" t="s">
        <v>16</v>
      </c>
      <c r="E279" s="45">
        <f>E280+E284</f>
        <v>391203441.76999998</v>
      </c>
      <c r="F279" s="45">
        <f>F280+F284</f>
        <v>277835480.10000002</v>
      </c>
      <c r="G279" s="407"/>
      <c r="H279" s="370"/>
      <c r="I279" s="370"/>
      <c r="J279" s="370"/>
      <c r="K279" s="370"/>
      <c r="L279" s="45">
        <f>L280+L284</f>
        <v>338045841.76999998</v>
      </c>
      <c r="M279" s="252"/>
    </row>
    <row r="280" spans="1:38" s="12" customFormat="1" ht="19.5" x14ac:dyDescent="0.2">
      <c r="A280" s="357"/>
      <c r="B280" s="360"/>
      <c r="C280" s="405"/>
      <c r="D280" s="44" t="s">
        <v>20</v>
      </c>
      <c r="E280" s="45">
        <f>E281+E282+E283</f>
        <v>391203441.76999998</v>
      </c>
      <c r="F280" s="45">
        <f>F281+F282+F283</f>
        <v>277835480.10000002</v>
      </c>
      <c r="G280" s="408"/>
      <c r="H280" s="371"/>
      <c r="I280" s="360"/>
      <c r="J280" s="360"/>
      <c r="K280" s="360"/>
      <c r="L280" s="45">
        <f>L281+L282+L283</f>
        <v>338045841.76999998</v>
      </c>
      <c r="M280" s="252"/>
    </row>
    <row r="281" spans="1:38" s="12" customFormat="1" ht="12.75" x14ac:dyDescent="0.2">
      <c r="A281" s="357"/>
      <c r="B281" s="360"/>
      <c r="C281" s="405"/>
      <c r="D281" s="44" t="s">
        <v>23</v>
      </c>
      <c r="E281" s="45">
        <f>E287+E315+E321</f>
        <v>338045841.76999998</v>
      </c>
      <c r="F281" s="45">
        <f>F287+F315+F321</f>
        <v>245624974.90000001</v>
      </c>
      <c r="G281" s="408"/>
      <c r="H281" s="371"/>
      <c r="I281" s="360"/>
      <c r="J281" s="360"/>
      <c r="K281" s="360"/>
      <c r="L281" s="45">
        <f>L287+L315+L321</f>
        <v>338045841.76999998</v>
      </c>
      <c r="M281" s="252"/>
    </row>
    <row r="282" spans="1:38" s="12" customFormat="1" ht="12.75" x14ac:dyDescent="0.2">
      <c r="A282" s="357"/>
      <c r="B282" s="360"/>
      <c r="C282" s="405"/>
      <c r="D282" s="44" t="s">
        <v>26</v>
      </c>
      <c r="E282" s="45">
        <f>E288+E316+E322</f>
        <v>53157600</v>
      </c>
      <c r="F282" s="45">
        <f>F288+F316+F322</f>
        <v>32210505.199999999</v>
      </c>
      <c r="G282" s="408"/>
      <c r="H282" s="372"/>
      <c r="I282" s="360"/>
      <c r="J282" s="360"/>
      <c r="K282" s="360"/>
      <c r="L282" s="45">
        <f>L288+L316+L322</f>
        <v>0</v>
      </c>
      <c r="M282" s="252"/>
    </row>
    <row r="283" spans="1:38" ht="19.5" x14ac:dyDescent="0.25">
      <c r="A283" s="357"/>
      <c r="B283" s="360"/>
      <c r="C283" s="405"/>
      <c r="D283" s="44" t="s">
        <v>45</v>
      </c>
      <c r="E283" s="45">
        <f>E289+E317</f>
        <v>0</v>
      </c>
      <c r="F283" s="45">
        <f>F289+F317</f>
        <v>0</v>
      </c>
      <c r="G283" s="408"/>
      <c r="H283" s="360"/>
      <c r="I283" s="360"/>
      <c r="J283" s="360"/>
      <c r="K283" s="360"/>
      <c r="L283" s="45">
        <f>L289+L317</f>
        <v>0</v>
      </c>
      <c r="M283" s="252"/>
    </row>
    <row r="284" spans="1:38" ht="18" customHeight="1" x14ac:dyDescent="0.25">
      <c r="A284" s="358"/>
      <c r="B284" s="360"/>
      <c r="C284" s="406"/>
      <c r="D284" s="44" t="s">
        <v>46</v>
      </c>
      <c r="E284" s="45">
        <f>E290+E318</f>
        <v>0</v>
      </c>
      <c r="F284" s="45">
        <f>F290+F318</f>
        <v>0</v>
      </c>
      <c r="G284" s="409"/>
      <c r="H284" s="360"/>
      <c r="I284" s="360"/>
      <c r="J284" s="360"/>
      <c r="K284" s="361"/>
      <c r="L284" s="45">
        <f>L290+L318</f>
        <v>0</v>
      </c>
      <c r="M284" s="252"/>
    </row>
    <row r="285" spans="1:38" ht="13.5" customHeight="1" x14ac:dyDescent="0.25">
      <c r="A285" s="374" t="s">
        <v>148</v>
      </c>
      <c r="B285" s="300" t="s">
        <v>149</v>
      </c>
      <c r="C285" s="300" t="s">
        <v>15</v>
      </c>
      <c r="D285" s="178" t="s">
        <v>16</v>
      </c>
      <c r="E285" s="50">
        <f>E286+E290</f>
        <v>313553719.88999999</v>
      </c>
      <c r="F285" s="50">
        <f>F286+F290</f>
        <v>235251385.75</v>
      </c>
      <c r="G285" s="276"/>
      <c r="H285" s="209" t="s">
        <v>150</v>
      </c>
      <c r="I285" s="212" t="s">
        <v>151</v>
      </c>
      <c r="J285" s="212">
        <f>J286+J287+J288+J289+J290+J291</f>
        <v>659078</v>
      </c>
      <c r="K285" s="212">
        <f>K286+K287+K288+K289+K290+K291</f>
        <v>463922</v>
      </c>
      <c r="L285" s="50">
        <f>L286+L290</f>
        <v>313553719.88999999</v>
      </c>
      <c r="M285" s="252"/>
    </row>
    <row r="286" spans="1:38" ht="12.75" customHeight="1" x14ac:dyDescent="0.25">
      <c r="A286" s="374"/>
      <c r="B286" s="301"/>
      <c r="C286" s="303"/>
      <c r="D286" s="178" t="s">
        <v>20</v>
      </c>
      <c r="E286" s="50">
        <f>E287+E288+E289</f>
        <v>313553719.88999999</v>
      </c>
      <c r="F286" s="50">
        <f>F287+F288+F289</f>
        <v>235251385.75</v>
      </c>
      <c r="G286" s="277"/>
      <c r="H286" s="237" t="s">
        <v>152</v>
      </c>
      <c r="I286" s="212" t="s">
        <v>151</v>
      </c>
      <c r="J286" s="236">
        <v>252595</v>
      </c>
      <c r="K286" s="234">
        <v>189327</v>
      </c>
      <c r="L286" s="50">
        <f>L287+L288+L289</f>
        <v>313553719.88999999</v>
      </c>
      <c r="M286" s="252"/>
    </row>
    <row r="287" spans="1:38" ht="9.75" customHeight="1" x14ac:dyDescent="0.25">
      <c r="A287" s="374"/>
      <c r="B287" s="301"/>
      <c r="C287" s="303"/>
      <c r="D287" s="178" t="s">
        <v>23</v>
      </c>
      <c r="E287" s="147">
        <v>313553719.88999999</v>
      </c>
      <c r="F287" s="240">
        <v>235251385.75</v>
      </c>
      <c r="G287" s="277"/>
      <c r="H287" s="237" t="s">
        <v>153</v>
      </c>
      <c r="I287" s="212" t="s">
        <v>151</v>
      </c>
      <c r="J287" s="234">
        <v>190981</v>
      </c>
      <c r="K287" s="234">
        <v>141719</v>
      </c>
      <c r="L287" s="147">
        <v>313553719.88999999</v>
      </c>
      <c r="M287" s="252"/>
    </row>
    <row r="288" spans="1:38" ht="11.25" customHeight="1" x14ac:dyDescent="0.25">
      <c r="A288" s="374"/>
      <c r="B288" s="301"/>
      <c r="C288" s="303"/>
      <c r="D288" s="178" t="s">
        <v>26</v>
      </c>
      <c r="E288" s="50">
        <v>0</v>
      </c>
      <c r="F288" s="50">
        <v>0</v>
      </c>
      <c r="G288" s="277"/>
      <c r="H288" s="229" t="s">
        <v>154</v>
      </c>
      <c r="I288" s="212" t="s">
        <v>151</v>
      </c>
      <c r="J288" s="218">
        <v>93500</v>
      </c>
      <c r="K288" s="234">
        <v>70125</v>
      </c>
      <c r="L288" s="50">
        <v>0</v>
      </c>
      <c r="M288" s="252"/>
    </row>
    <row r="289" spans="1:13" ht="12.75" customHeight="1" x14ac:dyDescent="0.25">
      <c r="A289" s="374"/>
      <c r="B289" s="301"/>
      <c r="C289" s="303"/>
      <c r="D289" s="178" t="s">
        <v>45</v>
      </c>
      <c r="E289" s="141">
        <v>0</v>
      </c>
      <c r="F289" s="240">
        <v>0</v>
      </c>
      <c r="G289" s="277"/>
      <c r="H289" s="237" t="s">
        <v>155</v>
      </c>
      <c r="I289" s="212" t="s">
        <v>151</v>
      </c>
      <c r="J289" s="217">
        <v>83185</v>
      </c>
      <c r="K289" s="234">
        <v>60958</v>
      </c>
      <c r="L289" s="50">
        <v>0</v>
      </c>
      <c r="M289" s="252"/>
    </row>
    <row r="290" spans="1:13" ht="13.5" customHeight="1" x14ac:dyDescent="0.25">
      <c r="A290" s="374"/>
      <c r="B290" s="301"/>
      <c r="C290" s="303"/>
      <c r="D290" s="162" t="s">
        <v>46</v>
      </c>
      <c r="E290" s="170">
        <v>0</v>
      </c>
      <c r="F290" s="222">
        <v>0</v>
      </c>
      <c r="G290" s="277"/>
      <c r="H290" s="230" t="s">
        <v>156</v>
      </c>
      <c r="I290" s="212" t="s">
        <v>151</v>
      </c>
      <c r="J290" s="234">
        <v>967</v>
      </c>
      <c r="K290" s="234">
        <v>967</v>
      </c>
      <c r="L290" s="192">
        <v>0</v>
      </c>
      <c r="M290" s="252"/>
    </row>
    <row r="291" spans="1:13" ht="13.5" customHeight="1" x14ac:dyDescent="0.25">
      <c r="A291" s="374"/>
      <c r="B291" s="301"/>
      <c r="C291" s="303"/>
      <c r="D291" s="162"/>
      <c r="E291" s="171"/>
      <c r="F291" s="223"/>
      <c r="G291" s="277"/>
      <c r="H291" s="237" t="s">
        <v>165</v>
      </c>
      <c r="I291" s="236" t="s">
        <v>151</v>
      </c>
      <c r="J291" s="234">
        <v>37850</v>
      </c>
      <c r="K291" s="234">
        <v>826</v>
      </c>
      <c r="L291" s="142"/>
      <c r="M291" s="252"/>
    </row>
    <row r="292" spans="1:13" ht="21.75" customHeight="1" x14ac:dyDescent="0.25">
      <c r="A292" s="374"/>
      <c r="B292" s="301"/>
      <c r="C292" s="303"/>
      <c r="D292" s="162"/>
      <c r="E292" s="171"/>
      <c r="F292" s="223"/>
      <c r="G292" s="277"/>
      <c r="H292" s="237" t="s">
        <v>157</v>
      </c>
      <c r="I292" s="212" t="s">
        <v>151</v>
      </c>
      <c r="J292" s="234">
        <f>J293+J294+J295+J296+J297+J298</f>
        <v>273566</v>
      </c>
      <c r="K292" s="234">
        <f>K293+K294+K295+K296+K297+K298</f>
        <v>178016</v>
      </c>
      <c r="L292" s="87"/>
      <c r="M292" s="252"/>
    </row>
    <row r="293" spans="1:13" ht="18" customHeight="1" x14ac:dyDescent="0.25">
      <c r="A293" s="374"/>
      <c r="B293" s="301"/>
      <c r="C293" s="303"/>
      <c r="D293" s="162"/>
      <c r="E293" s="171"/>
      <c r="F293" s="223"/>
      <c r="G293" s="277"/>
      <c r="H293" s="229" t="s">
        <v>158</v>
      </c>
      <c r="I293" s="212" t="s">
        <v>151</v>
      </c>
      <c r="J293" s="234">
        <v>73000</v>
      </c>
      <c r="K293" s="234">
        <v>55856</v>
      </c>
      <c r="L293" s="87"/>
      <c r="M293" s="252"/>
    </row>
    <row r="294" spans="1:13" ht="21.75" customHeight="1" x14ac:dyDescent="0.25">
      <c r="A294" s="374"/>
      <c r="B294" s="301"/>
      <c r="C294" s="303"/>
      <c r="D294" s="162"/>
      <c r="E294" s="171"/>
      <c r="F294" s="223"/>
      <c r="G294" s="277"/>
      <c r="H294" s="237" t="s">
        <v>159</v>
      </c>
      <c r="I294" s="212" t="s">
        <v>151</v>
      </c>
      <c r="J294" s="234">
        <v>82107</v>
      </c>
      <c r="K294" s="234">
        <v>60514</v>
      </c>
      <c r="L294" s="87"/>
      <c r="M294" s="252"/>
    </row>
    <row r="295" spans="1:13" ht="19.5" customHeight="1" x14ac:dyDescent="0.25">
      <c r="A295" s="374"/>
      <c r="B295" s="301"/>
      <c r="C295" s="303"/>
      <c r="D295" s="162"/>
      <c r="E295" s="171"/>
      <c r="F295" s="223"/>
      <c r="G295" s="277"/>
      <c r="H295" s="237" t="s">
        <v>160</v>
      </c>
      <c r="I295" s="212" t="s">
        <v>151</v>
      </c>
      <c r="J295" s="234">
        <v>55000</v>
      </c>
      <c r="K295" s="234">
        <v>41250</v>
      </c>
      <c r="L295" s="87"/>
      <c r="M295" s="252"/>
    </row>
    <row r="296" spans="1:13" ht="20.25" customHeight="1" x14ac:dyDescent="0.25">
      <c r="A296" s="374"/>
      <c r="B296" s="301"/>
      <c r="C296" s="303"/>
      <c r="D296" s="162"/>
      <c r="E296" s="171"/>
      <c r="F296" s="223"/>
      <c r="G296" s="277"/>
      <c r="H296" s="230" t="s">
        <v>161</v>
      </c>
      <c r="I296" s="236" t="s">
        <v>151</v>
      </c>
      <c r="J296" s="234">
        <v>24642</v>
      </c>
      <c r="K296" s="234">
        <v>18603</v>
      </c>
      <c r="L296" s="87"/>
      <c r="M296" s="252"/>
    </row>
    <row r="297" spans="1:13" ht="21" customHeight="1" x14ac:dyDescent="0.25">
      <c r="A297" s="374"/>
      <c r="B297" s="301"/>
      <c r="C297" s="303"/>
      <c r="D297" s="162"/>
      <c r="E297" s="171"/>
      <c r="F297" s="223"/>
      <c r="G297" s="277"/>
      <c r="H297" s="229" t="s">
        <v>162</v>
      </c>
      <c r="I297" s="212" t="s">
        <v>151</v>
      </c>
      <c r="J297" s="234">
        <v>967</v>
      </c>
      <c r="K297" s="234">
        <v>967</v>
      </c>
      <c r="L297" s="87"/>
      <c r="M297" s="252"/>
    </row>
    <row r="298" spans="1:13" ht="11.25" customHeight="1" x14ac:dyDescent="0.25">
      <c r="A298" s="374"/>
      <c r="B298" s="301"/>
      <c r="C298" s="303"/>
      <c r="D298" s="162"/>
      <c r="E298" s="171"/>
      <c r="F298" s="223"/>
      <c r="G298" s="277"/>
      <c r="H298" s="237" t="s">
        <v>165</v>
      </c>
      <c r="I298" s="236" t="s">
        <v>151</v>
      </c>
      <c r="J298" s="234">
        <v>37850</v>
      </c>
      <c r="K298" s="234">
        <v>826</v>
      </c>
      <c r="L298" s="87"/>
      <c r="M298" s="252"/>
    </row>
    <row r="299" spans="1:13" ht="30.75" customHeight="1" x14ac:dyDescent="0.25">
      <c r="A299" s="374"/>
      <c r="B299" s="301"/>
      <c r="C299" s="303"/>
      <c r="D299" s="162"/>
      <c r="E299" s="171"/>
      <c r="F299" s="223"/>
      <c r="G299" s="277"/>
      <c r="H299" s="237" t="s">
        <v>163</v>
      </c>
      <c r="I299" s="212" t="s">
        <v>151</v>
      </c>
      <c r="J299" s="234">
        <v>11425</v>
      </c>
      <c r="K299" s="234">
        <v>4119</v>
      </c>
      <c r="L299" s="87"/>
      <c r="M299" s="252"/>
    </row>
    <row r="300" spans="1:13" ht="41.25" customHeight="1" x14ac:dyDescent="0.25">
      <c r="A300" s="374"/>
      <c r="B300" s="301"/>
      <c r="C300" s="303"/>
      <c r="D300" s="162"/>
      <c r="E300" s="171"/>
      <c r="F300" s="223"/>
      <c r="G300" s="277"/>
      <c r="H300" s="237" t="s">
        <v>164</v>
      </c>
      <c r="I300" s="212" t="s">
        <v>151</v>
      </c>
      <c r="J300" s="234">
        <v>1706</v>
      </c>
      <c r="K300" s="234">
        <v>1076</v>
      </c>
      <c r="L300" s="87"/>
      <c r="M300" s="252"/>
    </row>
    <row r="301" spans="1:13" ht="21.75" customHeight="1" x14ac:dyDescent="0.25">
      <c r="A301" s="374"/>
      <c r="B301" s="301"/>
      <c r="C301" s="303"/>
      <c r="D301" s="162"/>
      <c r="E301" s="171"/>
      <c r="F301" s="223"/>
      <c r="G301" s="277"/>
      <c r="H301" s="237" t="s">
        <v>166</v>
      </c>
      <c r="I301" s="212" t="s">
        <v>151</v>
      </c>
      <c r="J301" s="234">
        <f>J302+J303+J304+J305</f>
        <v>385512</v>
      </c>
      <c r="K301" s="234">
        <f>K302+K303+K304+K305</f>
        <v>285906</v>
      </c>
      <c r="L301" s="87"/>
      <c r="M301" s="252"/>
    </row>
    <row r="302" spans="1:13" ht="20.25" customHeight="1" x14ac:dyDescent="0.25">
      <c r="A302" s="374"/>
      <c r="B302" s="301"/>
      <c r="C302" s="303"/>
      <c r="D302" s="162"/>
      <c r="E302" s="171"/>
      <c r="F302" s="223"/>
      <c r="G302" s="277"/>
      <c r="H302" s="237" t="s">
        <v>167</v>
      </c>
      <c r="I302" s="212" t="s">
        <v>151</v>
      </c>
      <c r="J302" s="234">
        <v>179595</v>
      </c>
      <c r="K302" s="234">
        <v>133471</v>
      </c>
      <c r="L302" s="87"/>
      <c r="M302" s="252"/>
    </row>
    <row r="303" spans="1:13" ht="19.5" x14ac:dyDescent="0.25">
      <c r="A303" s="374"/>
      <c r="B303" s="301"/>
      <c r="C303" s="303"/>
      <c r="D303" s="162"/>
      <c r="E303" s="171"/>
      <c r="F303" s="223"/>
      <c r="G303" s="277"/>
      <c r="H303" s="237" t="s">
        <v>168</v>
      </c>
      <c r="I303" s="212" t="s">
        <v>151</v>
      </c>
      <c r="J303" s="234">
        <v>108874</v>
      </c>
      <c r="K303" s="234">
        <v>81205</v>
      </c>
      <c r="L303" s="87"/>
      <c r="M303" s="252"/>
    </row>
    <row r="304" spans="1:13" ht="22.5" customHeight="1" x14ac:dyDescent="0.25">
      <c r="A304" s="374"/>
      <c r="B304" s="301"/>
      <c r="C304" s="303"/>
      <c r="D304" s="162"/>
      <c r="E304" s="171"/>
      <c r="F304" s="223"/>
      <c r="G304" s="277"/>
      <c r="H304" s="237" t="s">
        <v>169</v>
      </c>
      <c r="I304" s="212" t="s">
        <v>151</v>
      </c>
      <c r="J304" s="234">
        <v>38500</v>
      </c>
      <c r="K304" s="234">
        <v>28875</v>
      </c>
      <c r="L304" s="87"/>
      <c r="M304" s="252"/>
    </row>
    <row r="305" spans="1:13" ht="19.5" x14ac:dyDescent="0.25">
      <c r="A305" s="374"/>
      <c r="B305" s="301"/>
      <c r="C305" s="303"/>
      <c r="D305" s="162"/>
      <c r="E305" s="171"/>
      <c r="F305" s="223"/>
      <c r="G305" s="277"/>
      <c r="H305" s="237" t="s">
        <v>170</v>
      </c>
      <c r="I305" s="212" t="s">
        <v>151</v>
      </c>
      <c r="J305" s="234">
        <v>58543</v>
      </c>
      <c r="K305" s="234">
        <v>42355</v>
      </c>
      <c r="L305" s="87"/>
      <c r="M305" s="252"/>
    </row>
    <row r="306" spans="1:13" ht="19.5" x14ac:dyDescent="0.25">
      <c r="A306" s="374"/>
      <c r="B306" s="301"/>
      <c r="C306" s="303"/>
      <c r="D306" s="162"/>
      <c r="E306" s="171"/>
      <c r="F306" s="223"/>
      <c r="G306" s="277"/>
      <c r="H306" s="237" t="s">
        <v>171</v>
      </c>
      <c r="I306" s="212" t="s">
        <v>151</v>
      </c>
      <c r="J306" s="234">
        <f>J307+J308+J309+J310</f>
        <v>135579</v>
      </c>
      <c r="K306" s="234">
        <f>K307+K308+K309+K310</f>
        <v>100468</v>
      </c>
      <c r="L306" s="87"/>
      <c r="M306" s="252"/>
    </row>
    <row r="307" spans="1:13" ht="23.25" customHeight="1" x14ac:dyDescent="0.25">
      <c r="A307" s="374"/>
      <c r="B307" s="301"/>
      <c r="C307" s="303"/>
      <c r="D307" s="162"/>
      <c r="E307" s="171"/>
      <c r="F307" s="223"/>
      <c r="G307" s="277"/>
      <c r="H307" s="237" t="s">
        <v>172</v>
      </c>
      <c r="I307" s="212" t="s">
        <v>151</v>
      </c>
      <c r="J307" s="234">
        <v>85521</v>
      </c>
      <c r="K307" s="234">
        <v>63555</v>
      </c>
      <c r="L307" s="87"/>
      <c r="M307" s="252"/>
    </row>
    <row r="308" spans="1:13" ht="21.75" customHeight="1" x14ac:dyDescent="0.25">
      <c r="A308" s="374"/>
      <c r="B308" s="301"/>
      <c r="C308" s="303"/>
      <c r="D308" s="162"/>
      <c r="E308" s="171"/>
      <c r="F308" s="223"/>
      <c r="G308" s="277"/>
      <c r="H308" s="237" t="s">
        <v>173</v>
      </c>
      <c r="I308" s="212" t="s">
        <v>151</v>
      </c>
      <c r="J308" s="218">
        <v>10887</v>
      </c>
      <c r="K308" s="234">
        <v>8120</v>
      </c>
      <c r="L308" s="87"/>
      <c r="M308" s="252"/>
    </row>
    <row r="309" spans="1:13" ht="23.25" customHeight="1" x14ac:dyDescent="0.25">
      <c r="A309" s="374"/>
      <c r="B309" s="301"/>
      <c r="C309" s="303"/>
      <c r="D309" s="162"/>
      <c r="E309" s="171"/>
      <c r="F309" s="223"/>
      <c r="G309" s="277"/>
      <c r="H309" s="237" t="s">
        <v>174</v>
      </c>
      <c r="I309" s="212" t="s">
        <v>151</v>
      </c>
      <c r="J309" s="234">
        <v>17500</v>
      </c>
      <c r="K309" s="234">
        <v>13125</v>
      </c>
      <c r="L309" s="87"/>
      <c r="M309" s="252"/>
    </row>
    <row r="310" spans="1:13" ht="22.5" customHeight="1" x14ac:dyDescent="0.25">
      <c r="A310" s="374"/>
      <c r="B310" s="301"/>
      <c r="C310" s="303"/>
      <c r="D310" s="162"/>
      <c r="E310" s="171"/>
      <c r="F310" s="223"/>
      <c r="G310" s="277"/>
      <c r="H310" s="237" t="s">
        <v>175</v>
      </c>
      <c r="I310" s="212" t="s">
        <v>151</v>
      </c>
      <c r="J310" s="234">
        <v>21671</v>
      </c>
      <c r="K310" s="234">
        <v>15668</v>
      </c>
      <c r="L310" s="87"/>
      <c r="M310" s="252"/>
    </row>
    <row r="311" spans="1:13" ht="30" customHeight="1" x14ac:dyDescent="0.25">
      <c r="A311" s="374"/>
      <c r="B311" s="301"/>
      <c r="C311" s="303"/>
      <c r="D311" s="162"/>
      <c r="E311" s="141"/>
      <c r="F311" s="141"/>
      <c r="G311" s="277"/>
      <c r="H311" s="237" t="s">
        <v>176</v>
      </c>
      <c r="I311" s="212" t="s">
        <v>52</v>
      </c>
      <c r="J311" s="234">
        <v>100</v>
      </c>
      <c r="K311" s="234">
        <v>100</v>
      </c>
      <c r="L311" s="88"/>
      <c r="M311" s="252"/>
    </row>
    <row r="312" spans="1:13" ht="19.5" x14ac:dyDescent="0.25">
      <c r="A312" s="374"/>
      <c r="B312" s="301"/>
      <c r="C312" s="303"/>
      <c r="D312" s="178"/>
      <c r="E312" s="141"/>
      <c r="F312" s="241"/>
      <c r="G312" s="278"/>
      <c r="H312" s="228" t="s">
        <v>177</v>
      </c>
      <c r="I312" s="212" t="s">
        <v>52</v>
      </c>
      <c r="J312" s="218">
        <v>54</v>
      </c>
      <c r="K312" s="234">
        <v>54</v>
      </c>
      <c r="L312" s="89"/>
      <c r="M312" s="252"/>
    </row>
    <row r="313" spans="1:13" ht="20.25" customHeight="1" x14ac:dyDescent="0.25">
      <c r="A313" s="373" t="s">
        <v>178</v>
      </c>
      <c r="B313" s="300" t="s">
        <v>179</v>
      </c>
      <c r="C313" s="300" t="s">
        <v>15</v>
      </c>
      <c r="D313" s="178" t="s">
        <v>16</v>
      </c>
      <c r="E313" s="50">
        <f>E314+E318</f>
        <v>24492121.879999999</v>
      </c>
      <c r="F313" s="50">
        <f>F314+F318</f>
        <v>10373589.15</v>
      </c>
      <c r="G313" s="276"/>
      <c r="H313" s="276" t="s">
        <v>180</v>
      </c>
      <c r="I313" s="279" t="s">
        <v>52</v>
      </c>
      <c r="J313" s="279">
        <v>95</v>
      </c>
      <c r="K313" s="279">
        <v>0</v>
      </c>
      <c r="L313" s="50">
        <f>L314+L318</f>
        <v>24492121.879999999</v>
      </c>
      <c r="M313" s="252"/>
    </row>
    <row r="314" spans="1:13" ht="19.5" customHeight="1" x14ac:dyDescent="0.25">
      <c r="A314" s="374"/>
      <c r="B314" s="301"/>
      <c r="C314" s="303"/>
      <c r="D314" s="178" t="s">
        <v>20</v>
      </c>
      <c r="E314" s="50">
        <f>E315+E316+E317</f>
        <v>24492121.879999999</v>
      </c>
      <c r="F314" s="50">
        <f>F315+F316+F317</f>
        <v>10373589.15</v>
      </c>
      <c r="G314" s="277"/>
      <c r="H314" s="378"/>
      <c r="I314" s="376"/>
      <c r="J314" s="376"/>
      <c r="K314" s="376"/>
      <c r="L314" s="50">
        <f>L315+L316+L317</f>
        <v>24492121.879999999</v>
      </c>
      <c r="M314" s="252"/>
    </row>
    <row r="315" spans="1:13" ht="14.25" customHeight="1" x14ac:dyDescent="0.25">
      <c r="A315" s="374"/>
      <c r="B315" s="301"/>
      <c r="C315" s="303"/>
      <c r="D315" s="178" t="s">
        <v>23</v>
      </c>
      <c r="E315" s="240">
        <v>24492121.879999999</v>
      </c>
      <c r="F315" s="50">
        <v>10373589.15</v>
      </c>
      <c r="G315" s="277"/>
      <c r="H315" s="378"/>
      <c r="I315" s="376"/>
      <c r="J315" s="376"/>
      <c r="K315" s="376"/>
      <c r="L315" s="147">
        <v>24492121.879999999</v>
      </c>
      <c r="M315" s="252"/>
    </row>
    <row r="316" spans="1:13" ht="13.5" customHeight="1" x14ac:dyDescent="0.25">
      <c r="A316" s="374"/>
      <c r="B316" s="301"/>
      <c r="C316" s="303"/>
      <c r="D316" s="178" t="s">
        <v>26</v>
      </c>
      <c r="E316" s="50">
        <v>0</v>
      </c>
      <c r="F316" s="50">
        <v>0</v>
      </c>
      <c r="G316" s="277"/>
      <c r="H316" s="378"/>
      <c r="I316" s="376"/>
      <c r="J316" s="376"/>
      <c r="K316" s="376"/>
      <c r="L316" s="50">
        <v>0</v>
      </c>
      <c r="M316" s="252"/>
    </row>
    <row r="317" spans="1:13" ht="21.75" customHeight="1" x14ac:dyDescent="0.25">
      <c r="A317" s="374"/>
      <c r="B317" s="301"/>
      <c r="C317" s="303"/>
      <c r="D317" s="178" t="s">
        <v>45</v>
      </c>
      <c r="E317" s="141">
        <v>0</v>
      </c>
      <c r="F317" s="240">
        <v>0</v>
      </c>
      <c r="G317" s="277"/>
      <c r="H317" s="378"/>
      <c r="I317" s="376"/>
      <c r="J317" s="376"/>
      <c r="K317" s="376"/>
      <c r="L317" s="141">
        <v>0</v>
      </c>
      <c r="M317" s="252"/>
    </row>
    <row r="318" spans="1:13" ht="19.5" x14ac:dyDescent="0.25">
      <c r="A318" s="375"/>
      <c r="B318" s="301"/>
      <c r="C318" s="303"/>
      <c r="D318" s="178" t="s">
        <v>46</v>
      </c>
      <c r="E318" s="240">
        <v>0</v>
      </c>
      <c r="F318" s="240">
        <v>0</v>
      </c>
      <c r="G318" s="278"/>
      <c r="H318" s="379"/>
      <c r="I318" s="377"/>
      <c r="J318" s="377"/>
      <c r="K318" s="377"/>
      <c r="L318" s="147">
        <v>0</v>
      </c>
      <c r="M318" s="252"/>
    </row>
    <row r="319" spans="1:13" x14ac:dyDescent="0.25">
      <c r="A319" s="373" t="s">
        <v>181</v>
      </c>
      <c r="B319" s="300" t="s">
        <v>182</v>
      </c>
      <c r="C319" s="300" t="s">
        <v>15</v>
      </c>
      <c r="D319" s="178" t="s">
        <v>16</v>
      </c>
      <c r="E319" s="50">
        <f>E320+E324</f>
        <v>53157600</v>
      </c>
      <c r="F319" s="50">
        <f>F320+F324</f>
        <v>32210505.199999999</v>
      </c>
      <c r="G319" s="276"/>
      <c r="H319" s="276" t="s">
        <v>183</v>
      </c>
      <c r="I319" s="279" t="s">
        <v>97</v>
      </c>
      <c r="J319" s="279">
        <v>2632</v>
      </c>
      <c r="K319" s="279">
        <v>2632</v>
      </c>
      <c r="L319" s="50">
        <f>L320+L324</f>
        <v>0</v>
      </c>
      <c r="M319" s="252"/>
    </row>
    <row r="320" spans="1:13" ht="19.5" x14ac:dyDescent="0.25">
      <c r="A320" s="374"/>
      <c r="B320" s="301"/>
      <c r="C320" s="303"/>
      <c r="D320" s="178" t="s">
        <v>20</v>
      </c>
      <c r="E320" s="50">
        <f>E321+E322+E323</f>
        <v>53157600</v>
      </c>
      <c r="F320" s="50">
        <f>F321+F322+F323</f>
        <v>32210505.199999999</v>
      </c>
      <c r="G320" s="277"/>
      <c r="H320" s="378"/>
      <c r="I320" s="376"/>
      <c r="J320" s="376"/>
      <c r="K320" s="376"/>
      <c r="L320" s="50">
        <f>L321+L322+L323</f>
        <v>0</v>
      </c>
      <c r="M320" s="252"/>
    </row>
    <row r="321" spans="1:13" x14ac:dyDescent="0.25">
      <c r="A321" s="374"/>
      <c r="B321" s="301"/>
      <c r="C321" s="303"/>
      <c r="D321" s="178" t="s">
        <v>23</v>
      </c>
      <c r="E321" s="240">
        <v>0</v>
      </c>
      <c r="F321" s="50"/>
      <c r="G321" s="277"/>
      <c r="H321" s="378"/>
      <c r="I321" s="376"/>
      <c r="J321" s="376"/>
      <c r="K321" s="376"/>
      <c r="L321" s="147">
        <v>0</v>
      </c>
      <c r="M321" s="252"/>
    </row>
    <row r="322" spans="1:13" x14ac:dyDescent="0.25">
      <c r="A322" s="374"/>
      <c r="B322" s="301"/>
      <c r="C322" s="303"/>
      <c r="D322" s="178" t="s">
        <v>26</v>
      </c>
      <c r="E322" s="50">
        <v>53157600</v>
      </c>
      <c r="F322" s="50">
        <v>32210505.199999999</v>
      </c>
      <c r="G322" s="277"/>
      <c r="H322" s="378"/>
      <c r="I322" s="376"/>
      <c r="J322" s="376"/>
      <c r="K322" s="376"/>
      <c r="L322" s="50">
        <v>0</v>
      </c>
      <c r="M322" s="252"/>
    </row>
    <row r="323" spans="1:13" ht="19.5" x14ac:dyDescent="0.25">
      <c r="A323" s="374"/>
      <c r="B323" s="301"/>
      <c r="C323" s="303"/>
      <c r="D323" s="178" t="s">
        <v>45</v>
      </c>
      <c r="E323" s="141">
        <v>0</v>
      </c>
      <c r="F323" s="240">
        <v>0</v>
      </c>
      <c r="G323" s="277"/>
      <c r="H323" s="378"/>
      <c r="I323" s="376"/>
      <c r="J323" s="376"/>
      <c r="K323" s="376"/>
      <c r="L323" s="141">
        <v>0</v>
      </c>
      <c r="M323" s="252"/>
    </row>
    <row r="324" spans="1:13" ht="18.75" customHeight="1" x14ac:dyDescent="0.25">
      <c r="A324" s="375"/>
      <c r="B324" s="301"/>
      <c r="C324" s="303"/>
      <c r="D324" s="178" t="s">
        <v>46</v>
      </c>
      <c r="E324" s="240">
        <v>0</v>
      </c>
      <c r="F324" s="240">
        <v>0</v>
      </c>
      <c r="G324" s="278"/>
      <c r="H324" s="379"/>
      <c r="I324" s="377"/>
      <c r="J324" s="377"/>
      <c r="K324" s="377"/>
      <c r="L324" s="147">
        <v>0</v>
      </c>
      <c r="M324" s="252"/>
    </row>
    <row r="325" spans="1:13" s="12" customFormat="1" ht="12.75" x14ac:dyDescent="0.2">
      <c r="A325" s="356" t="s">
        <v>184</v>
      </c>
      <c r="B325" s="359" t="s">
        <v>185</v>
      </c>
      <c r="C325" s="359"/>
      <c r="D325" s="44" t="s">
        <v>16</v>
      </c>
      <c r="E325" s="45">
        <f>E326+E330</f>
        <v>32365650.5</v>
      </c>
      <c r="F325" s="45">
        <f>F326+F330</f>
        <v>19209328.199999999</v>
      </c>
      <c r="G325" s="407"/>
      <c r="H325" s="370"/>
      <c r="I325" s="370"/>
      <c r="J325" s="370"/>
      <c r="K325" s="370"/>
      <c r="L325" s="45">
        <f>L326+L330</f>
        <v>32365650.5</v>
      </c>
      <c r="M325" s="252"/>
    </row>
    <row r="326" spans="1:13" s="12" customFormat="1" ht="19.5" x14ac:dyDescent="0.2">
      <c r="A326" s="357"/>
      <c r="B326" s="360"/>
      <c r="C326" s="405"/>
      <c r="D326" s="44" t="s">
        <v>20</v>
      </c>
      <c r="E326" s="45">
        <f>E327+E328+E329</f>
        <v>32365650.5</v>
      </c>
      <c r="F326" s="45">
        <f>F327+F328+F329</f>
        <v>19209328.199999999</v>
      </c>
      <c r="G326" s="408"/>
      <c r="H326" s="371"/>
      <c r="I326" s="360"/>
      <c r="J326" s="360"/>
      <c r="K326" s="360"/>
      <c r="L326" s="45">
        <f>L327+L328+L329</f>
        <v>32365650.5</v>
      </c>
      <c r="M326" s="252"/>
    </row>
    <row r="327" spans="1:13" s="12" customFormat="1" ht="12.75" x14ac:dyDescent="0.2">
      <c r="A327" s="357"/>
      <c r="B327" s="360"/>
      <c r="C327" s="405"/>
      <c r="D327" s="44" t="s">
        <v>23</v>
      </c>
      <c r="E327" s="45">
        <f>E333</f>
        <v>32365650.5</v>
      </c>
      <c r="F327" s="45">
        <f>F333</f>
        <v>19209328.199999999</v>
      </c>
      <c r="G327" s="408"/>
      <c r="H327" s="371"/>
      <c r="I327" s="360"/>
      <c r="J327" s="360"/>
      <c r="K327" s="360"/>
      <c r="L327" s="45">
        <f>L333</f>
        <v>32365650.5</v>
      </c>
      <c r="M327" s="252"/>
    </row>
    <row r="328" spans="1:13" s="12" customFormat="1" ht="12.75" x14ac:dyDescent="0.2">
      <c r="A328" s="357"/>
      <c r="B328" s="360"/>
      <c r="C328" s="405"/>
      <c r="D328" s="44" t="s">
        <v>26</v>
      </c>
      <c r="E328" s="45">
        <f t="shared" ref="E328:F330" si="20">E334</f>
        <v>0</v>
      </c>
      <c r="F328" s="45">
        <f t="shared" ref="F328" si="21">F334</f>
        <v>0</v>
      </c>
      <c r="G328" s="408"/>
      <c r="H328" s="372"/>
      <c r="I328" s="360"/>
      <c r="J328" s="360"/>
      <c r="K328" s="360"/>
      <c r="L328" s="45">
        <f t="shared" ref="L328:L330" si="22">L334</f>
        <v>0</v>
      </c>
      <c r="M328" s="252"/>
    </row>
    <row r="329" spans="1:13" ht="19.5" x14ac:dyDescent="0.25">
      <c r="A329" s="357"/>
      <c r="B329" s="360"/>
      <c r="C329" s="405"/>
      <c r="D329" s="44" t="s">
        <v>45</v>
      </c>
      <c r="E329" s="45">
        <f t="shared" si="20"/>
        <v>0</v>
      </c>
      <c r="F329" s="45">
        <f t="shared" si="20"/>
        <v>0</v>
      </c>
      <c r="G329" s="408"/>
      <c r="H329" s="360"/>
      <c r="I329" s="360"/>
      <c r="J329" s="360"/>
      <c r="K329" s="360"/>
      <c r="L329" s="45">
        <f t="shared" si="22"/>
        <v>0</v>
      </c>
      <c r="M329" s="252"/>
    </row>
    <row r="330" spans="1:13" ht="18" customHeight="1" x14ac:dyDescent="0.25">
      <c r="A330" s="358"/>
      <c r="B330" s="360"/>
      <c r="C330" s="406"/>
      <c r="D330" s="44" t="s">
        <v>46</v>
      </c>
      <c r="E330" s="45">
        <f t="shared" si="20"/>
        <v>0</v>
      </c>
      <c r="F330" s="45">
        <f t="shared" si="20"/>
        <v>0</v>
      </c>
      <c r="G330" s="409"/>
      <c r="H330" s="360"/>
      <c r="I330" s="360"/>
      <c r="J330" s="360"/>
      <c r="K330" s="361"/>
      <c r="L330" s="45">
        <f t="shared" si="22"/>
        <v>0</v>
      </c>
      <c r="M330" s="252"/>
    </row>
    <row r="331" spans="1:13" ht="15" customHeight="1" x14ac:dyDescent="0.25">
      <c r="A331" s="373" t="s">
        <v>186</v>
      </c>
      <c r="B331" s="300" t="s">
        <v>187</v>
      </c>
      <c r="C331" s="300" t="s">
        <v>15</v>
      </c>
      <c r="D331" s="178" t="s">
        <v>16</v>
      </c>
      <c r="E331" s="50">
        <f>E332+E336</f>
        <v>32365650.5</v>
      </c>
      <c r="F331" s="50">
        <f>F332+F336</f>
        <v>19209328.199999999</v>
      </c>
      <c r="G331" s="276"/>
      <c r="H331" s="276" t="s">
        <v>188</v>
      </c>
      <c r="I331" s="279" t="s">
        <v>189</v>
      </c>
      <c r="J331" s="279">
        <v>27080</v>
      </c>
      <c r="K331" s="279">
        <v>21473</v>
      </c>
      <c r="L331" s="50">
        <f>L332+L336</f>
        <v>32365650.5</v>
      </c>
      <c r="M331" s="252"/>
    </row>
    <row r="332" spans="1:13" ht="20.25" customHeight="1" x14ac:dyDescent="0.25">
      <c r="A332" s="374"/>
      <c r="B332" s="301"/>
      <c r="C332" s="303"/>
      <c r="D332" s="178" t="s">
        <v>20</v>
      </c>
      <c r="E332" s="50">
        <f>E333+E334+E335</f>
        <v>32365650.5</v>
      </c>
      <c r="F332" s="50">
        <f>F333+F334+F335</f>
        <v>19209328.199999999</v>
      </c>
      <c r="G332" s="277"/>
      <c r="H332" s="378"/>
      <c r="I332" s="376"/>
      <c r="J332" s="376"/>
      <c r="K332" s="376"/>
      <c r="L332" s="50">
        <f>L333+L334+L335</f>
        <v>32365650.5</v>
      </c>
      <c r="M332" s="252"/>
    </row>
    <row r="333" spans="1:13" ht="16.5" customHeight="1" x14ac:dyDescent="0.25">
      <c r="A333" s="374"/>
      <c r="B333" s="301"/>
      <c r="C333" s="303"/>
      <c r="D333" s="178" t="s">
        <v>23</v>
      </c>
      <c r="E333" s="147">
        <v>32365650.5</v>
      </c>
      <c r="F333" s="50">
        <v>19209328.199999999</v>
      </c>
      <c r="G333" s="277"/>
      <c r="H333" s="378"/>
      <c r="I333" s="376"/>
      <c r="J333" s="376"/>
      <c r="K333" s="376"/>
      <c r="L333" s="147">
        <v>32365650.5</v>
      </c>
      <c r="M333" s="252"/>
    </row>
    <row r="334" spans="1:13" ht="15" customHeight="1" x14ac:dyDescent="0.25">
      <c r="A334" s="374"/>
      <c r="B334" s="301"/>
      <c r="C334" s="303"/>
      <c r="D334" s="178" t="s">
        <v>26</v>
      </c>
      <c r="E334" s="50">
        <v>0</v>
      </c>
      <c r="F334" s="50">
        <v>0</v>
      </c>
      <c r="G334" s="277"/>
      <c r="H334" s="378"/>
      <c r="I334" s="376"/>
      <c r="J334" s="376"/>
      <c r="K334" s="376"/>
      <c r="L334" s="50">
        <v>0</v>
      </c>
      <c r="M334" s="252"/>
    </row>
    <row r="335" spans="1:13" ht="25.5" customHeight="1" x14ac:dyDescent="0.25">
      <c r="A335" s="374"/>
      <c r="B335" s="301"/>
      <c r="C335" s="303"/>
      <c r="D335" s="178" t="s">
        <v>45</v>
      </c>
      <c r="E335" s="141">
        <v>0</v>
      </c>
      <c r="F335" s="240">
        <v>0</v>
      </c>
      <c r="G335" s="277"/>
      <c r="H335" s="378"/>
      <c r="I335" s="376"/>
      <c r="J335" s="376"/>
      <c r="K335" s="376"/>
      <c r="L335" s="141">
        <v>0</v>
      </c>
      <c r="M335" s="252"/>
    </row>
    <row r="336" spans="1:13" ht="16.5" customHeight="1" x14ac:dyDescent="0.25">
      <c r="A336" s="375"/>
      <c r="B336" s="301"/>
      <c r="C336" s="303"/>
      <c r="D336" s="178" t="s">
        <v>46</v>
      </c>
      <c r="E336" s="147">
        <v>0</v>
      </c>
      <c r="F336" s="240">
        <v>0</v>
      </c>
      <c r="G336" s="278"/>
      <c r="H336" s="379"/>
      <c r="I336" s="377"/>
      <c r="J336" s="377"/>
      <c r="K336" s="377"/>
      <c r="L336" s="54">
        <v>0</v>
      </c>
      <c r="M336" s="252"/>
    </row>
    <row r="337" spans="1:13" s="12" customFormat="1" ht="12.75" x14ac:dyDescent="0.2">
      <c r="A337" s="356" t="s">
        <v>190</v>
      </c>
      <c r="B337" s="359" t="s">
        <v>191</v>
      </c>
      <c r="C337" s="359"/>
      <c r="D337" s="44" t="s">
        <v>16</v>
      </c>
      <c r="E337" s="45">
        <f>E338+E342</f>
        <v>267103000</v>
      </c>
      <c r="F337" s="45">
        <f>F338+F342</f>
        <v>240177192.54000002</v>
      </c>
      <c r="G337" s="407"/>
      <c r="H337" s="370"/>
      <c r="I337" s="370"/>
      <c r="J337" s="370"/>
      <c r="K337" s="370"/>
      <c r="L337" s="45">
        <f>L338+L342</f>
        <v>267103000</v>
      </c>
      <c r="M337" s="252"/>
    </row>
    <row r="338" spans="1:13" s="12" customFormat="1" ht="19.5" x14ac:dyDescent="0.2">
      <c r="A338" s="357"/>
      <c r="B338" s="360"/>
      <c r="C338" s="405"/>
      <c r="D338" s="44" t="s">
        <v>20</v>
      </c>
      <c r="E338" s="45">
        <f>E339+E340+E341</f>
        <v>267103000</v>
      </c>
      <c r="F338" s="45">
        <f>F339+F340+F341</f>
        <v>240177192.54000002</v>
      </c>
      <c r="G338" s="408"/>
      <c r="H338" s="371"/>
      <c r="I338" s="360"/>
      <c r="J338" s="360"/>
      <c r="K338" s="360"/>
      <c r="L338" s="45">
        <f>L339+L340+L341</f>
        <v>267103000</v>
      </c>
      <c r="M338" s="252"/>
    </row>
    <row r="339" spans="1:13" s="12" customFormat="1" ht="12.75" x14ac:dyDescent="0.2">
      <c r="A339" s="357"/>
      <c r="B339" s="360"/>
      <c r="C339" s="405"/>
      <c r="D339" s="44" t="s">
        <v>23</v>
      </c>
      <c r="E339" s="45">
        <f t="shared" ref="E339:F342" si="23">E345+E357+E351</f>
        <v>0</v>
      </c>
      <c r="F339" s="45">
        <f t="shared" ref="F339" si="24">F345+F357+F351</f>
        <v>0</v>
      </c>
      <c r="G339" s="408"/>
      <c r="H339" s="371"/>
      <c r="I339" s="360"/>
      <c r="J339" s="360"/>
      <c r="K339" s="360"/>
      <c r="L339" s="45">
        <f t="shared" ref="L339:L342" si="25">L345+L357+L351</f>
        <v>0</v>
      </c>
      <c r="M339" s="252"/>
    </row>
    <row r="340" spans="1:13" s="12" customFormat="1" ht="12.75" x14ac:dyDescent="0.2">
      <c r="A340" s="357"/>
      <c r="B340" s="360"/>
      <c r="C340" s="405"/>
      <c r="D340" s="44" t="s">
        <v>26</v>
      </c>
      <c r="E340" s="45">
        <f t="shared" si="23"/>
        <v>267103000</v>
      </c>
      <c r="F340" s="45">
        <f t="shared" ref="F340" si="26">F346+F358+F352</f>
        <v>240177192.54000002</v>
      </c>
      <c r="G340" s="408"/>
      <c r="H340" s="372"/>
      <c r="I340" s="360"/>
      <c r="J340" s="360"/>
      <c r="K340" s="360"/>
      <c r="L340" s="45">
        <f t="shared" si="25"/>
        <v>267103000</v>
      </c>
      <c r="M340" s="252"/>
    </row>
    <row r="341" spans="1:13" ht="19.5" x14ac:dyDescent="0.25">
      <c r="A341" s="357"/>
      <c r="B341" s="360"/>
      <c r="C341" s="405"/>
      <c r="D341" s="44" t="s">
        <v>45</v>
      </c>
      <c r="E341" s="45">
        <f t="shared" si="23"/>
        <v>0</v>
      </c>
      <c r="F341" s="45">
        <f t="shared" si="23"/>
        <v>0</v>
      </c>
      <c r="G341" s="408"/>
      <c r="H341" s="360"/>
      <c r="I341" s="360"/>
      <c r="J341" s="360"/>
      <c r="K341" s="360"/>
      <c r="L341" s="45">
        <f t="shared" si="25"/>
        <v>0</v>
      </c>
      <c r="M341" s="252"/>
    </row>
    <row r="342" spans="1:13" ht="18" customHeight="1" x14ac:dyDescent="0.25">
      <c r="A342" s="358"/>
      <c r="B342" s="360"/>
      <c r="C342" s="406"/>
      <c r="D342" s="44" t="s">
        <v>46</v>
      </c>
      <c r="E342" s="45">
        <f t="shared" si="23"/>
        <v>0</v>
      </c>
      <c r="F342" s="45">
        <f t="shared" si="23"/>
        <v>0</v>
      </c>
      <c r="G342" s="409"/>
      <c r="H342" s="360"/>
      <c r="I342" s="360"/>
      <c r="J342" s="360"/>
      <c r="K342" s="361"/>
      <c r="L342" s="45">
        <f t="shared" si="25"/>
        <v>0</v>
      </c>
      <c r="M342" s="252"/>
    </row>
    <row r="343" spans="1:13" ht="20.25" customHeight="1" x14ac:dyDescent="0.25">
      <c r="A343" s="373" t="s">
        <v>192</v>
      </c>
      <c r="B343" s="300" t="s">
        <v>193</v>
      </c>
      <c r="C343" s="300" t="s">
        <v>15</v>
      </c>
      <c r="D343" s="178" t="s">
        <v>16</v>
      </c>
      <c r="E343" s="50">
        <f>E344+E348</f>
        <v>71231300</v>
      </c>
      <c r="F343" s="50">
        <f>F344+F348</f>
        <v>64501981.450000003</v>
      </c>
      <c r="G343" s="276"/>
      <c r="H343" s="276" t="s">
        <v>194</v>
      </c>
      <c r="I343" s="279" t="s">
        <v>28</v>
      </c>
      <c r="J343" s="279">
        <v>15931</v>
      </c>
      <c r="K343" s="279">
        <v>19630</v>
      </c>
      <c r="L343" s="50">
        <f t="shared" ref="L343" si="27">L344+L348</f>
        <v>71231300</v>
      </c>
      <c r="M343" s="252"/>
    </row>
    <row r="344" spans="1:13" ht="19.5" customHeight="1" x14ac:dyDescent="0.25">
      <c r="A344" s="374"/>
      <c r="B344" s="301"/>
      <c r="C344" s="303"/>
      <c r="D344" s="178" t="s">
        <v>20</v>
      </c>
      <c r="E344" s="50">
        <f>E345+E346+E347</f>
        <v>71231300</v>
      </c>
      <c r="F344" s="50">
        <f>F345+F346+F347</f>
        <v>64501981.450000003</v>
      </c>
      <c r="G344" s="277"/>
      <c r="H344" s="378"/>
      <c r="I344" s="376"/>
      <c r="J344" s="376"/>
      <c r="K344" s="376"/>
      <c r="L344" s="50">
        <f t="shared" ref="L344" si="28">L345+L346+L347</f>
        <v>71231300</v>
      </c>
      <c r="M344" s="252"/>
    </row>
    <row r="345" spans="1:13" ht="14.25" customHeight="1" x14ac:dyDescent="0.25">
      <c r="A345" s="374"/>
      <c r="B345" s="301"/>
      <c r="C345" s="303"/>
      <c r="D345" s="178" t="s">
        <v>23</v>
      </c>
      <c r="E345" s="240">
        <v>0</v>
      </c>
      <c r="F345" s="50">
        <v>0</v>
      </c>
      <c r="G345" s="277"/>
      <c r="H345" s="378"/>
      <c r="I345" s="376"/>
      <c r="J345" s="376"/>
      <c r="K345" s="376"/>
      <c r="L345" s="147">
        <v>0</v>
      </c>
      <c r="M345" s="252"/>
    </row>
    <row r="346" spans="1:13" ht="13.5" customHeight="1" x14ac:dyDescent="0.25">
      <c r="A346" s="374"/>
      <c r="B346" s="301"/>
      <c r="C346" s="303"/>
      <c r="D346" s="178" t="s">
        <v>26</v>
      </c>
      <c r="E346" s="50">
        <v>71231300</v>
      </c>
      <c r="F346" s="50">
        <v>64501981.450000003</v>
      </c>
      <c r="G346" s="277"/>
      <c r="H346" s="378"/>
      <c r="I346" s="376"/>
      <c r="J346" s="376"/>
      <c r="K346" s="376"/>
      <c r="L346" s="50">
        <v>71231300</v>
      </c>
      <c r="M346" s="252"/>
    </row>
    <row r="347" spans="1:13" ht="21.75" customHeight="1" x14ac:dyDescent="0.25">
      <c r="A347" s="374"/>
      <c r="B347" s="301"/>
      <c r="C347" s="303"/>
      <c r="D347" s="178" t="s">
        <v>45</v>
      </c>
      <c r="E347" s="141">
        <v>0</v>
      </c>
      <c r="F347" s="240">
        <v>0</v>
      </c>
      <c r="G347" s="277"/>
      <c r="H347" s="378"/>
      <c r="I347" s="376"/>
      <c r="J347" s="376"/>
      <c r="K347" s="376"/>
      <c r="L347" s="141">
        <v>0</v>
      </c>
      <c r="M347" s="252"/>
    </row>
    <row r="348" spans="1:13" ht="36.75" customHeight="1" x14ac:dyDescent="0.25">
      <c r="A348" s="375"/>
      <c r="B348" s="301"/>
      <c r="C348" s="303"/>
      <c r="D348" s="178" t="s">
        <v>46</v>
      </c>
      <c r="E348" s="222">
        <v>0</v>
      </c>
      <c r="F348" s="222">
        <v>0</v>
      </c>
      <c r="G348" s="278"/>
      <c r="H348" s="379"/>
      <c r="I348" s="377"/>
      <c r="J348" s="377"/>
      <c r="K348" s="377"/>
      <c r="L348" s="191">
        <v>0</v>
      </c>
      <c r="M348" s="252"/>
    </row>
    <row r="349" spans="1:13" ht="19.5" customHeight="1" x14ac:dyDescent="0.25">
      <c r="A349" s="373" t="s">
        <v>195</v>
      </c>
      <c r="B349" s="300" t="s">
        <v>196</v>
      </c>
      <c r="C349" s="300" t="s">
        <v>15</v>
      </c>
      <c r="D349" s="178" t="s">
        <v>16</v>
      </c>
      <c r="E349" s="50">
        <f>E350+E354</f>
        <v>192834500</v>
      </c>
      <c r="F349" s="50">
        <f>F350+F354</f>
        <v>173650411.09</v>
      </c>
      <c r="G349" s="410"/>
      <c r="H349" s="276" t="s">
        <v>197</v>
      </c>
      <c r="I349" s="279" t="s">
        <v>28</v>
      </c>
      <c r="J349" s="279">
        <v>18784</v>
      </c>
      <c r="K349" s="279">
        <v>19630</v>
      </c>
      <c r="L349" s="50">
        <f>L350+L354</f>
        <v>192834500</v>
      </c>
      <c r="M349" s="252"/>
    </row>
    <row r="350" spans="1:13" ht="29.25" customHeight="1" x14ac:dyDescent="0.25">
      <c r="A350" s="374"/>
      <c r="B350" s="301"/>
      <c r="C350" s="303"/>
      <c r="D350" s="178" t="s">
        <v>20</v>
      </c>
      <c r="E350" s="50">
        <f>E351+E352+E353</f>
        <v>192834500</v>
      </c>
      <c r="F350" s="50">
        <f>F351+F352+F353</f>
        <v>173650411.09</v>
      </c>
      <c r="G350" s="411"/>
      <c r="H350" s="378"/>
      <c r="I350" s="376"/>
      <c r="J350" s="280"/>
      <c r="K350" s="376"/>
      <c r="L350" s="50">
        <f>L351+L352+L353</f>
        <v>192834500</v>
      </c>
      <c r="M350" s="252"/>
    </row>
    <row r="351" spans="1:13" ht="15" customHeight="1" x14ac:dyDescent="0.25">
      <c r="A351" s="374"/>
      <c r="B351" s="301"/>
      <c r="C351" s="303"/>
      <c r="D351" s="178" t="s">
        <v>23</v>
      </c>
      <c r="E351" s="240">
        <v>0</v>
      </c>
      <c r="F351" s="50">
        <v>0</v>
      </c>
      <c r="G351" s="411"/>
      <c r="H351" s="378"/>
      <c r="I351" s="376"/>
      <c r="J351" s="280"/>
      <c r="K351" s="376"/>
      <c r="L351" s="147">
        <v>0</v>
      </c>
      <c r="M351" s="252"/>
    </row>
    <row r="352" spans="1:13" ht="16.5" customHeight="1" x14ac:dyDescent="0.25">
      <c r="A352" s="374"/>
      <c r="B352" s="301"/>
      <c r="C352" s="303"/>
      <c r="D352" s="178" t="s">
        <v>26</v>
      </c>
      <c r="E352" s="50">
        <v>192834500</v>
      </c>
      <c r="F352" s="50">
        <v>173650411.09</v>
      </c>
      <c r="G352" s="411"/>
      <c r="H352" s="378"/>
      <c r="I352" s="376"/>
      <c r="J352" s="280"/>
      <c r="K352" s="376"/>
      <c r="L352" s="50">
        <f>24983450+167851050</f>
        <v>192834500</v>
      </c>
      <c r="M352" s="252"/>
    </row>
    <row r="353" spans="1:13" ht="27" customHeight="1" x14ac:dyDescent="0.25">
      <c r="A353" s="374"/>
      <c r="B353" s="301"/>
      <c r="C353" s="303"/>
      <c r="D353" s="178" t="s">
        <v>45</v>
      </c>
      <c r="E353" s="141">
        <v>0</v>
      </c>
      <c r="F353" s="240">
        <v>0</v>
      </c>
      <c r="G353" s="411"/>
      <c r="H353" s="378"/>
      <c r="I353" s="376"/>
      <c r="J353" s="280"/>
      <c r="K353" s="376"/>
      <c r="L353" s="52">
        <v>0</v>
      </c>
      <c r="M353" s="252"/>
    </row>
    <row r="354" spans="1:13" ht="18" customHeight="1" x14ac:dyDescent="0.25">
      <c r="A354" s="375"/>
      <c r="B354" s="301"/>
      <c r="C354" s="303"/>
      <c r="D354" s="178" t="s">
        <v>46</v>
      </c>
      <c r="E354" s="222">
        <v>0</v>
      </c>
      <c r="F354" s="222">
        <v>0</v>
      </c>
      <c r="G354" s="412"/>
      <c r="H354" s="379"/>
      <c r="I354" s="377"/>
      <c r="J354" s="281"/>
      <c r="K354" s="377"/>
      <c r="L354" s="21">
        <v>0</v>
      </c>
      <c r="M354" s="252"/>
    </row>
    <row r="355" spans="1:13" ht="12.75" customHeight="1" x14ac:dyDescent="0.25">
      <c r="A355" s="373" t="s">
        <v>198</v>
      </c>
      <c r="B355" s="300" t="s">
        <v>199</v>
      </c>
      <c r="C355" s="300" t="s">
        <v>15</v>
      </c>
      <c r="D355" s="178" t="s">
        <v>16</v>
      </c>
      <c r="E355" s="50">
        <f>E356+E360</f>
        <v>3037200</v>
      </c>
      <c r="F355" s="50">
        <f>F356+F360</f>
        <v>2024800</v>
      </c>
      <c r="G355" s="276"/>
      <c r="H355" s="276" t="s">
        <v>200</v>
      </c>
      <c r="I355" s="279" t="s">
        <v>52</v>
      </c>
      <c r="J355" s="279">
        <v>1</v>
      </c>
      <c r="K355" s="279">
        <v>0</v>
      </c>
      <c r="L355" s="50">
        <f>L356+L360</f>
        <v>3037200</v>
      </c>
      <c r="M355" s="252"/>
    </row>
    <row r="356" spans="1:13" ht="19.5" x14ac:dyDescent="0.25">
      <c r="A356" s="374"/>
      <c r="B356" s="301"/>
      <c r="C356" s="303"/>
      <c r="D356" s="178" t="s">
        <v>20</v>
      </c>
      <c r="E356" s="50">
        <f>E357+E358+E359</f>
        <v>3037200</v>
      </c>
      <c r="F356" s="50">
        <f>F357+F358+F359</f>
        <v>2024800</v>
      </c>
      <c r="G356" s="277"/>
      <c r="H356" s="378"/>
      <c r="I356" s="376"/>
      <c r="J356" s="376"/>
      <c r="K356" s="376"/>
      <c r="L356" s="50">
        <f>L357+L358+L359</f>
        <v>3037200</v>
      </c>
      <c r="M356" s="252"/>
    </row>
    <row r="357" spans="1:13" ht="51.75" customHeight="1" x14ac:dyDescent="0.25">
      <c r="A357" s="374"/>
      <c r="B357" s="301"/>
      <c r="C357" s="303"/>
      <c r="D357" s="178" t="s">
        <v>23</v>
      </c>
      <c r="E357" s="147">
        <v>0</v>
      </c>
      <c r="F357" s="50">
        <v>0</v>
      </c>
      <c r="G357" s="277"/>
      <c r="H357" s="378"/>
      <c r="I357" s="376"/>
      <c r="J357" s="376"/>
      <c r="K357" s="376"/>
      <c r="L357" s="147">
        <v>0</v>
      </c>
      <c r="M357" s="252"/>
    </row>
    <row r="358" spans="1:13" ht="40.5" customHeight="1" x14ac:dyDescent="0.25">
      <c r="A358" s="374"/>
      <c r="B358" s="301"/>
      <c r="C358" s="303"/>
      <c r="D358" s="178" t="s">
        <v>26</v>
      </c>
      <c r="E358" s="50">
        <v>3037200</v>
      </c>
      <c r="F358" s="50">
        <v>2024800</v>
      </c>
      <c r="G358" s="277"/>
      <c r="H358" s="378"/>
      <c r="I358" s="376"/>
      <c r="J358" s="376"/>
      <c r="K358" s="376"/>
      <c r="L358" s="50">
        <v>3037200</v>
      </c>
      <c r="M358" s="252"/>
    </row>
    <row r="359" spans="1:13" ht="48.75" customHeight="1" x14ac:dyDescent="0.25">
      <c r="A359" s="374"/>
      <c r="B359" s="301"/>
      <c r="C359" s="303"/>
      <c r="D359" s="178" t="s">
        <v>45</v>
      </c>
      <c r="E359" s="141">
        <v>0</v>
      </c>
      <c r="F359" s="240">
        <v>0</v>
      </c>
      <c r="G359" s="277"/>
      <c r="H359" s="378"/>
      <c r="I359" s="376"/>
      <c r="J359" s="376"/>
      <c r="K359" s="376"/>
      <c r="L359" s="141">
        <v>0</v>
      </c>
      <c r="M359" s="252"/>
    </row>
    <row r="360" spans="1:13" ht="74.25" customHeight="1" x14ac:dyDescent="0.25">
      <c r="A360" s="375"/>
      <c r="B360" s="301"/>
      <c r="C360" s="303"/>
      <c r="D360" s="178" t="s">
        <v>46</v>
      </c>
      <c r="E360" s="170">
        <v>0</v>
      </c>
      <c r="F360" s="222">
        <v>0</v>
      </c>
      <c r="G360" s="278"/>
      <c r="H360" s="379"/>
      <c r="I360" s="377"/>
      <c r="J360" s="377"/>
      <c r="K360" s="377"/>
      <c r="L360" s="21">
        <v>0</v>
      </c>
      <c r="M360" s="252"/>
    </row>
    <row r="361" spans="1:13" x14ac:dyDescent="0.25">
      <c r="A361" s="285" t="s">
        <v>201</v>
      </c>
      <c r="B361" s="288" t="s">
        <v>202</v>
      </c>
      <c r="C361" s="288" t="s">
        <v>15</v>
      </c>
      <c r="D361" s="44" t="s">
        <v>16</v>
      </c>
      <c r="E361" s="45">
        <f>E362+E366</f>
        <v>480600</v>
      </c>
      <c r="F361" s="45">
        <f>F362+F366</f>
        <v>480320.04</v>
      </c>
      <c r="G361" s="291"/>
      <c r="H361" s="291"/>
      <c r="I361" s="294"/>
      <c r="J361" s="294"/>
      <c r="K361" s="294"/>
      <c r="L361" s="45">
        <f>L362+L366</f>
        <v>480600</v>
      </c>
      <c r="M361" s="252"/>
    </row>
    <row r="362" spans="1:13" ht="19.5" x14ac:dyDescent="0.25">
      <c r="A362" s="286"/>
      <c r="B362" s="360"/>
      <c r="C362" s="289"/>
      <c r="D362" s="44" t="s">
        <v>20</v>
      </c>
      <c r="E362" s="45">
        <f>E363+E364+E365</f>
        <v>480600</v>
      </c>
      <c r="F362" s="45">
        <f>F363+F364+F365</f>
        <v>480320.04</v>
      </c>
      <c r="G362" s="292"/>
      <c r="H362" s="415"/>
      <c r="I362" s="413"/>
      <c r="J362" s="413"/>
      <c r="K362" s="413"/>
      <c r="L362" s="45">
        <f>L363+L364+L365</f>
        <v>480600</v>
      </c>
      <c r="M362" s="252"/>
    </row>
    <row r="363" spans="1:13" x14ac:dyDescent="0.25">
      <c r="A363" s="286"/>
      <c r="B363" s="360"/>
      <c r="C363" s="289"/>
      <c r="D363" s="44" t="s">
        <v>23</v>
      </c>
      <c r="E363" s="61">
        <f t="shared" ref="E363:F366" si="29">E369+E375</f>
        <v>0</v>
      </c>
      <c r="F363" s="61">
        <f t="shared" ref="F363" si="30">F369+F375</f>
        <v>0</v>
      </c>
      <c r="G363" s="292"/>
      <c r="H363" s="415"/>
      <c r="I363" s="413"/>
      <c r="J363" s="413"/>
      <c r="K363" s="413"/>
      <c r="L363" s="61">
        <f t="shared" ref="L363:L366" si="31">L369+L375</f>
        <v>0</v>
      </c>
      <c r="M363" s="252"/>
    </row>
    <row r="364" spans="1:13" x14ac:dyDescent="0.25">
      <c r="A364" s="286"/>
      <c r="B364" s="360"/>
      <c r="C364" s="289"/>
      <c r="D364" s="48" t="s">
        <v>26</v>
      </c>
      <c r="E364" s="45">
        <f t="shared" si="29"/>
        <v>480600</v>
      </c>
      <c r="F364" s="45">
        <f t="shared" ref="F364" si="32">F370+F376</f>
        <v>480320.04</v>
      </c>
      <c r="G364" s="292"/>
      <c r="H364" s="415"/>
      <c r="I364" s="413"/>
      <c r="J364" s="413"/>
      <c r="K364" s="413"/>
      <c r="L364" s="45">
        <f t="shared" si="31"/>
        <v>480600</v>
      </c>
      <c r="M364" s="252"/>
    </row>
    <row r="365" spans="1:13" ht="19.5" x14ac:dyDescent="0.25">
      <c r="A365" s="286"/>
      <c r="B365" s="360"/>
      <c r="C365" s="289"/>
      <c r="D365" s="44" t="s">
        <v>45</v>
      </c>
      <c r="E365" s="62">
        <f t="shared" si="29"/>
        <v>0</v>
      </c>
      <c r="F365" s="61">
        <f t="shared" si="29"/>
        <v>0</v>
      </c>
      <c r="G365" s="292"/>
      <c r="H365" s="415"/>
      <c r="I365" s="413"/>
      <c r="J365" s="413"/>
      <c r="K365" s="413"/>
      <c r="L365" s="62">
        <f t="shared" si="31"/>
        <v>0</v>
      </c>
      <c r="M365" s="252"/>
    </row>
    <row r="366" spans="1:13" ht="19.5" x14ac:dyDescent="0.25">
      <c r="A366" s="287"/>
      <c r="B366" s="360"/>
      <c r="C366" s="289"/>
      <c r="D366" s="48" t="s">
        <v>46</v>
      </c>
      <c r="E366" s="75">
        <f t="shared" si="29"/>
        <v>0</v>
      </c>
      <c r="F366" s="75">
        <f t="shared" si="29"/>
        <v>0</v>
      </c>
      <c r="G366" s="293"/>
      <c r="H366" s="416"/>
      <c r="I366" s="414"/>
      <c r="J366" s="414"/>
      <c r="K366" s="414"/>
      <c r="L366" s="75">
        <f t="shared" si="31"/>
        <v>0</v>
      </c>
      <c r="M366" s="252"/>
    </row>
    <row r="367" spans="1:13" ht="58.5" customHeight="1" x14ac:dyDescent="0.25">
      <c r="A367" s="297" t="s">
        <v>203</v>
      </c>
      <c r="B367" s="300" t="s">
        <v>204</v>
      </c>
      <c r="C367" s="300" t="s">
        <v>15</v>
      </c>
      <c r="D367" s="178" t="s">
        <v>16</v>
      </c>
      <c r="E367" s="50">
        <f>E368+E372</f>
        <v>480600</v>
      </c>
      <c r="F367" s="50">
        <f>F368+F372</f>
        <v>480320.04</v>
      </c>
      <c r="G367" s="276"/>
      <c r="H367" s="220" t="s">
        <v>205</v>
      </c>
      <c r="I367" s="212" t="s">
        <v>52</v>
      </c>
      <c r="J367" s="212" t="s">
        <v>206</v>
      </c>
      <c r="K367" s="212">
        <v>97.1</v>
      </c>
      <c r="L367" s="50">
        <f>L368+L372</f>
        <v>480600</v>
      </c>
      <c r="M367" s="252"/>
    </row>
    <row r="368" spans="1:13" ht="42" customHeight="1" x14ac:dyDescent="0.25">
      <c r="A368" s="298"/>
      <c r="B368" s="301"/>
      <c r="C368" s="303"/>
      <c r="D368" s="178" t="s">
        <v>20</v>
      </c>
      <c r="E368" s="50">
        <f>E369+E370+E371</f>
        <v>480600</v>
      </c>
      <c r="F368" s="50">
        <f>F369+F370+F371</f>
        <v>480320.04</v>
      </c>
      <c r="G368" s="277"/>
      <c r="H368" s="220" t="s">
        <v>207</v>
      </c>
      <c r="I368" s="212" t="s">
        <v>52</v>
      </c>
      <c r="J368" s="261">
        <v>17.600000000000001</v>
      </c>
      <c r="K368" s="212">
        <v>14.55</v>
      </c>
      <c r="L368" s="50">
        <f>L369+L370+L371</f>
        <v>480600</v>
      </c>
      <c r="M368" s="252"/>
    </row>
    <row r="369" spans="1:13" x14ac:dyDescent="0.25">
      <c r="A369" s="298"/>
      <c r="B369" s="301"/>
      <c r="C369" s="303"/>
      <c r="D369" s="161" t="s">
        <v>23</v>
      </c>
      <c r="E369" s="147">
        <v>0</v>
      </c>
      <c r="F369" s="50">
        <v>0</v>
      </c>
      <c r="G369" s="277"/>
      <c r="H369" s="276" t="s">
        <v>208</v>
      </c>
      <c r="I369" s="279" t="s">
        <v>209</v>
      </c>
      <c r="J369" s="279">
        <v>26.6</v>
      </c>
      <c r="K369" s="279">
        <v>16.3</v>
      </c>
      <c r="L369" s="147">
        <v>0</v>
      </c>
      <c r="M369" s="252"/>
    </row>
    <row r="370" spans="1:13" x14ac:dyDescent="0.25">
      <c r="A370" s="298"/>
      <c r="B370" s="301"/>
      <c r="C370" s="303"/>
      <c r="D370" s="17" t="s">
        <v>26</v>
      </c>
      <c r="E370" s="50">
        <v>480600</v>
      </c>
      <c r="F370" s="50">
        <v>480320.04</v>
      </c>
      <c r="G370" s="277"/>
      <c r="H370" s="277"/>
      <c r="I370" s="280"/>
      <c r="J370" s="280"/>
      <c r="K370" s="280"/>
      <c r="L370" s="50">
        <v>480600</v>
      </c>
      <c r="M370" s="252"/>
    </row>
    <row r="371" spans="1:13" ht="19.5" x14ac:dyDescent="0.25">
      <c r="A371" s="298"/>
      <c r="B371" s="301"/>
      <c r="C371" s="303"/>
      <c r="D371" s="178" t="s">
        <v>45</v>
      </c>
      <c r="E371" s="141">
        <v>0</v>
      </c>
      <c r="F371" s="240">
        <v>0</v>
      </c>
      <c r="G371" s="277"/>
      <c r="H371" s="277"/>
      <c r="I371" s="280"/>
      <c r="J371" s="280"/>
      <c r="K371" s="280"/>
      <c r="L371" s="52">
        <v>0</v>
      </c>
      <c r="M371" s="252"/>
    </row>
    <row r="372" spans="1:13" ht="16.5" customHeight="1" x14ac:dyDescent="0.25">
      <c r="A372" s="299"/>
      <c r="B372" s="301"/>
      <c r="C372" s="303"/>
      <c r="D372" s="17" t="s">
        <v>46</v>
      </c>
      <c r="E372" s="170">
        <v>0</v>
      </c>
      <c r="F372" s="222">
        <v>0</v>
      </c>
      <c r="G372" s="278"/>
      <c r="H372" s="278"/>
      <c r="I372" s="281"/>
      <c r="J372" s="281"/>
      <c r="K372" s="281"/>
      <c r="L372" s="21">
        <v>0</v>
      </c>
      <c r="M372" s="252"/>
    </row>
    <row r="373" spans="1:13" x14ac:dyDescent="0.25">
      <c r="A373" s="297" t="s">
        <v>210</v>
      </c>
      <c r="B373" s="300" t="s">
        <v>211</v>
      </c>
      <c r="C373" s="300" t="s">
        <v>15</v>
      </c>
      <c r="D373" s="178" t="s">
        <v>16</v>
      </c>
      <c r="E373" s="50">
        <f>E374+E378</f>
        <v>0</v>
      </c>
      <c r="F373" s="50">
        <f>F374+F378</f>
        <v>0</v>
      </c>
      <c r="G373" s="276"/>
      <c r="H373" s="276" t="s">
        <v>212</v>
      </c>
      <c r="I373" s="279" t="s">
        <v>52</v>
      </c>
      <c r="J373" s="279">
        <v>44.2</v>
      </c>
      <c r="K373" s="279">
        <v>61</v>
      </c>
      <c r="L373" s="50">
        <f>L374+L378</f>
        <v>0</v>
      </c>
      <c r="M373" s="252"/>
    </row>
    <row r="374" spans="1:13" ht="19.5" x14ac:dyDescent="0.25">
      <c r="A374" s="298"/>
      <c r="B374" s="301"/>
      <c r="C374" s="303"/>
      <c r="D374" s="178" t="s">
        <v>20</v>
      </c>
      <c r="E374" s="50">
        <f>E375+E376+E377</f>
        <v>0</v>
      </c>
      <c r="F374" s="50">
        <f>F375+F376+F377</f>
        <v>0</v>
      </c>
      <c r="G374" s="277"/>
      <c r="H374" s="277"/>
      <c r="I374" s="280"/>
      <c r="J374" s="280"/>
      <c r="K374" s="280"/>
      <c r="L374" s="50">
        <f>L375+L376+L377</f>
        <v>0</v>
      </c>
      <c r="M374" s="252"/>
    </row>
    <row r="375" spans="1:13" x14ac:dyDescent="0.25">
      <c r="A375" s="298"/>
      <c r="B375" s="301"/>
      <c r="C375" s="303"/>
      <c r="D375" s="161" t="s">
        <v>23</v>
      </c>
      <c r="E375" s="147">
        <v>0</v>
      </c>
      <c r="F375" s="50">
        <v>0</v>
      </c>
      <c r="G375" s="277"/>
      <c r="H375" s="277"/>
      <c r="I375" s="280"/>
      <c r="J375" s="280"/>
      <c r="K375" s="280"/>
      <c r="L375" s="54">
        <v>0</v>
      </c>
      <c r="M375" s="252"/>
    </row>
    <row r="376" spans="1:13" x14ac:dyDescent="0.25">
      <c r="A376" s="298"/>
      <c r="B376" s="301"/>
      <c r="C376" s="303"/>
      <c r="D376" s="17" t="s">
        <v>26</v>
      </c>
      <c r="E376" s="50">
        <v>0</v>
      </c>
      <c r="F376" s="50">
        <v>0</v>
      </c>
      <c r="G376" s="277"/>
      <c r="H376" s="277"/>
      <c r="I376" s="280"/>
      <c r="J376" s="280"/>
      <c r="K376" s="280"/>
      <c r="L376" s="50">
        <v>0</v>
      </c>
      <c r="M376" s="252"/>
    </row>
    <row r="377" spans="1:13" ht="26.25" customHeight="1" x14ac:dyDescent="0.25">
      <c r="A377" s="298"/>
      <c r="B377" s="301"/>
      <c r="C377" s="303"/>
      <c r="D377" s="178" t="s">
        <v>45</v>
      </c>
      <c r="E377" s="141">
        <v>0</v>
      </c>
      <c r="F377" s="240">
        <v>0</v>
      </c>
      <c r="G377" s="277"/>
      <c r="H377" s="277"/>
      <c r="I377" s="280"/>
      <c r="J377" s="280"/>
      <c r="K377" s="280"/>
      <c r="L377" s="52">
        <v>0</v>
      </c>
      <c r="M377" s="252"/>
    </row>
    <row r="378" spans="1:13" ht="20.25" customHeight="1" x14ac:dyDescent="0.25">
      <c r="A378" s="299"/>
      <c r="B378" s="301"/>
      <c r="C378" s="303"/>
      <c r="D378" s="17" t="s">
        <v>46</v>
      </c>
      <c r="E378" s="170">
        <v>0</v>
      </c>
      <c r="F378" s="222">
        <v>0</v>
      </c>
      <c r="G378" s="278"/>
      <c r="H378" s="278"/>
      <c r="I378" s="281"/>
      <c r="J378" s="281"/>
      <c r="K378" s="281"/>
      <c r="L378" s="21">
        <v>0</v>
      </c>
      <c r="M378" s="252"/>
    </row>
    <row r="379" spans="1:13" ht="21.75" customHeight="1" x14ac:dyDescent="0.25">
      <c r="A379" s="387" t="s">
        <v>213</v>
      </c>
      <c r="B379" s="288" t="s">
        <v>214</v>
      </c>
      <c r="C379" s="288" t="s">
        <v>15</v>
      </c>
      <c r="D379" s="44" t="s">
        <v>16</v>
      </c>
      <c r="E379" s="45">
        <f>E380+E384</f>
        <v>0</v>
      </c>
      <c r="F379" s="45">
        <f>F380+F384</f>
        <v>0</v>
      </c>
      <c r="G379" s="291"/>
      <c r="H379" s="294"/>
      <c r="I379" s="294"/>
      <c r="J379" s="294"/>
      <c r="K379" s="294"/>
      <c r="L379" s="45">
        <f>L380+L384</f>
        <v>0</v>
      </c>
      <c r="M379" s="252"/>
    </row>
    <row r="380" spans="1:13" ht="19.5" x14ac:dyDescent="0.25">
      <c r="A380" s="388"/>
      <c r="B380" s="360"/>
      <c r="C380" s="289"/>
      <c r="D380" s="44" t="s">
        <v>20</v>
      </c>
      <c r="E380" s="45">
        <f>E381+E382+E383</f>
        <v>0</v>
      </c>
      <c r="F380" s="45">
        <f>F381+F382+F383</f>
        <v>0</v>
      </c>
      <c r="G380" s="292"/>
      <c r="H380" s="295"/>
      <c r="I380" s="295"/>
      <c r="J380" s="295"/>
      <c r="K380" s="295"/>
      <c r="L380" s="45">
        <f>L381+L382+L383</f>
        <v>0</v>
      </c>
      <c r="M380" s="252"/>
    </row>
    <row r="381" spans="1:13" x14ac:dyDescent="0.25">
      <c r="A381" s="388"/>
      <c r="B381" s="360"/>
      <c r="C381" s="289"/>
      <c r="D381" s="90" t="s">
        <v>23</v>
      </c>
      <c r="E381" s="61">
        <f t="shared" ref="E381:F384" si="33">E387</f>
        <v>0</v>
      </c>
      <c r="F381" s="45">
        <f t="shared" si="33"/>
        <v>0</v>
      </c>
      <c r="G381" s="292"/>
      <c r="H381" s="295"/>
      <c r="I381" s="295"/>
      <c r="J381" s="295"/>
      <c r="K381" s="295"/>
      <c r="L381" s="61">
        <f t="shared" ref="L381:L384" si="34">L387</f>
        <v>0</v>
      </c>
      <c r="M381" s="252"/>
    </row>
    <row r="382" spans="1:13" x14ac:dyDescent="0.25">
      <c r="A382" s="388"/>
      <c r="B382" s="360"/>
      <c r="C382" s="289"/>
      <c r="D382" s="48" t="s">
        <v>26</v>
      </c>
      <c r="E382" s="45">
        <f t="shared" si="33"/>
        <v>0</v>
      </c>
      <c r="F382" s="45">
        <f t="shared" si="33"/>
        <v>0</v>
      </c>
      <c r="G382" s="292"/>
      <c r="H382" s="295"/>
      <c r="I382" s="295"/>
      <c r="J382" s="295"/>
      <c r="K382" s="295"/>
      <c r="L382" s="45">
        <f t="shared" si="34"/>
        <v>0</v>
      </c>
      <c r="M382" s="252"/>
    </row>
    <row r="383" spans="1:13" ht="19.5" x14ac:dyDescent="0.25">
      <c r="A383" s="388"/>
      <c r="B383" s="360"/>
      <c r="C383" s="289"/>
      <c r="D383" s="44" t="s">
        <v>45</v>
      </c>
      <c r="E383" s="62">
        <f t="shared" si="33"/>
        <v>0</v>
      </c>
      <c r="F383" s="61">
        <f t="shared" si="33"/>
        <v>0</v>
      </c>
      <c r="G383" s="292"/>
      <c r="H383" s="295"/>
      <c r="I383" s="295"/>
      <c r="J383" s="295"/>
      <c r="K383" s="295"/>
      <c r="L383" s="62">
        <f t="shared" si="34"/>
        <v>0</v>
      </c>
      <c r="M383" s="252"/>
    </row>
    <row r="384" spans="1:13" ht="19.5" x14ac:dyDescent="0.25">
      <c r="A384" s="389"/>
      <c r="B384" s="360"/>
      <c r="C384" s="289"/>
      <c r="D384" s="48" t="s">
        <v>46</v>
      </c>
      <c r="E384" s="75">
        <f t="shared" si="33"/>
        <v>0</v>
      </c>
      <c r="F384" s="75">
        <f t="shared" si="33"/>
        <v>0</v>
      </c>
      <c r="G384" s="293"/>
      <c r="H384" s="296"/>
      <c r="I384" s="296"/>
      <c r="J384" s="296"/>
      <c r="K384" s="296"/>
      <c r="L384" s="75">
        <f t="shared" si="34"/>
        <v>0</v>
      </c>
      <c r="M384" s="252"/>
    </row>
    <row r="385" spans="1:13" ht="20.25" customHeight="1" x14ac:dyDescent="0.25">
      <c r="A385" s="297" t="s">
        <v>215</v>
      </c>
      <c r="B385" s="300" t="s">
        <v>216</v>
      </c>
      <c r="C385" s="300" t="s">
        <v>15</v>
      </c>
      <c r="D385" s="178" t="s">
        <v>16</v>
      </c>
      <c r="E385" s="50">
        <f>E386+E390</f>
        <v>0</v>
      </c>
      <c r="F385" s="50">
        <f>F386+F390</f>
        <v>0</v>
      </c>
      <c r="G385" s="151"/>
      <c r="H385" s="149" t="s">
        <v>217</v>
      </c>
      <c r="I385" s="152" t="s">
        <v>218</v>
      </c>
      <c r="J385" s="212">
        <v>245.1</v>
      </c>
      <c r="K385" s="212">
        <v>294.2</v>
      </c>
      <c r="L385" s="50">
        <f>L386+L390</f>
        <v>0</v>
      </c>
      <c r="M385" s="260" t="s">
        <v>551</v>
      </c>
    </row>
    <row r="386" spans="1:13" ht="25.5" x14ac:dyDescent="0.25">
      <c r="A386" s="298"/>
      <c r="B386" s="301"/>
      <c r="C386" s="303"/>
      <c r="D386" s="178" t="s">
        <v>20</v>
      </c>
      <c r="E386" s="50">
        <f>E387+E388+E389</f>
        <v>0</v>
      </c>
      <c r="F386" s="50">
        <f>F387+F388+F389</f>
        <v>0</v>
      </c>
      <c r="G386" s="151"/>
      <c r="H386" s="276" t="s">
        <v>219</v>
      </c>
      <c r="I386" s="279" t="s">
        <v>218</v>
      </c>
      <c r="J386" s="279">
        <v>716.6</v>
      </c>
      <c r="K386" s="279">
        <v>845.2</v>
      </c>
      <c r="L386" s="50">
        <f>L387+L388+L389</f>
        <v>0</v>
      </c>
      <c r="M386" s="260" t="s">
        <v>552</v>
      </c>
    </row>
    <row r="387" spans="1:13" x14ac:dyDescent="0.25">
      <c r="A387" s="298"/>
      <c r="B387" s="301"/>
      <c r="C387" s="303"/>
      <c r="D387" s="161" t="s">
        <v>23</v>
      </c>
      <c r="E387" s="147">
        <v>0</v>
      </c>
      <c r="F387" s="50">
        <v>0</v>
      </c>
      <c r="G387" s="151"/>
      <c r="H387" s="277"/>
      <c r="I387" s="280"/>
      <c r="J387" s="280"/>
      <c r="K387" s="280"/>
      <c r="L387" s="54">
        <v>0</v>
      </c>
      <c r="M387" s="252"/>
    </row>
    <row r="388" spans="1:13" x14ac:dyDescent="0.25">
      <c r="A388" s="298"/>
      <c r="B388" s="301"/>
      <c r="C388" s="303"/>
      <c r="D388" s="17" t="s">
        <v>26</v>
      </c>
      <c r="E388" s="50">
        <v>0</v>
      </c>
      <c r="F388" s="50">
        <v>0</v>
      </c>
      <c r="G388" s="151"/>
      <c r="H388" s="277"/>
      <c r="I388" s="280"/>
      <c r="J388" s="280"/>
      <c r="K388" s="280"/>
      <c r="L388" s="50">
        <v>0</v>
      </c>
      <c r="M388" s="252"/>
    </row>
    <row r="389" spans="1:13" ht="19.5" x14ac:dyDescent="0.25">
      <c r="A389" s="298"/>
      <c r="B389" s="301"/>
      <c r="C389" s="303"/>
      <c r="D389" s="178" t="s">
        <v>45</v>
      </c>
      <c r="E389" s="141">
        <v>0</v>
      </c>
      <c r="F389" s="147">
        <v>0</v>
      </c>
      <c r="G389" s="151"/>
      <c r="H389" s="277"/>
      <c r="I389" s="280"/>
      <c r="J389" s="280"/>
      <c r="K389" s="280"/>
      <c r="L389" s="52">
        <v>0</v>
      </c>
      <c r="M389" s="252"/>
    </row>
    <row r="390" spans="1:13" ht="16.5" customHeight="1" x14ac:dyDescent="0.25">
      <c r="A390" s="299"/>
      <c r="B390" s="301"/>
      <c r="C390" s="303"/>
      <c r="D390" s="17" t="s">
        <v>46</v>
      </c>
      <c r="E390" s="170">
        <v>0</v>
      </c>
      <c r="F390" s="170">
        <v>0</v>
      </c>
      <c r="G390" s="151"/>
      <c r="H390" s="278"/>
      <c r="I390" s="281"/>
      <c r="J390" s="281"/>
      <c r="K390" s="281"/>
      <c r="L390" s="21">
        <v>0</v>
      </c>
      <c r="M390" s="252"/>
    </row>
    <row r="391" spans="1:13" x14ac:dyDescent="0.25">
      <c r="A391" s="387" t="s">
        <v>220</v>
      </c>
      <c r="B391" s="288" t="s">
        <v>221</v>
      </c>
      <c r="C391" s="288" t="s">
        <v>15</v>
      </c>
      <c r="D391" s="44" t="s">
        <v>16</v>
      </c>
      <c r="E391" s="45">
        <f>E392+E396</f>
        <v>84828493.939999998</v>
      </c>
      <c r="F391" s="45">
        <f>F392+F396</f>
        <v>74917430.739999995</v>
      </c>
      <c r="G391" s="91"/>
      <c r="H391" s="294"/>
      <c r="I391" s="294"/>
      <c r="J391" s="294"/>
      <c r="K391" s="294"/>
      <c r="L391" s="45">
        <f>L392+L396</f>
        <v>84828493.939999998</v>
      </c>
      <c r="M391" s="252"/>
    </row>
    <row r="392" spans="1:13" ht="19.5" x14ac:dyDescent="0.25">
      <c r="A392" s="388"/>
      <c r="B392" s="360"/>
      <c r="C392" s="289"/>
      <c r="D392" s="44" t="s">
        <v>20</v>
      </c>
      <c r="E392" s="45">
        <f>E393+E394+E395</f>
        <v>84828493.939999998</v>
      </c>
      <c r="F392" s="45">
        <f>F393+F394+F395</f>
        <v>74917430.739999995</v>
      </c>
      <c r="G392" s="81"/>
      <c r="H392" s="295"/>
      <c r="I392" s="295"/>
      <c r="J392" s="295"/>
      <c r="K392" s="295"/>
      <c r="L392" s="45">
        <f>L393+L394+L395</f>
        <v>84828493.939999998</v>
      </c>
      <c r="M392" s="252"/>
    </row>
    <row r="393" spans="1:13" x14ac:dyDescent="0.25">
      <c r="A393" s="388"/>
      <c r="B393" s="360"/>
      <c r="C393" s="289"/>
      <c r="D393" s="90" t="s">
        <v>23</v>
      </c>
      <c r="E393" s="61">
        <f>E399+E405</f>
        <v>6381493.9399999995</v>
      </c>
      <c r="F393" s="61">
        <f>F399+F405</f>
        <v>2269962.0499999998</v>
      </c>
      <c r="G393" s="81"/>
      <c r="H393" s="295"/>
      <c r="I393" s="295"/>
      <c r="J393" s="295"/>
      <c r="K393" s="295"/>
      <c r="L393" s="61">
        <f>L399+L405</f>
        <v>6381493.9399999995</v>
      </c>
      <c r="M393" s="252"/>
    </row>
    <row r="394" spans="1:13" x14ac:dyDescent="0.25">
      <c r="A394" s="388"/>
      <c r="B394" s="360"/>
      <c r="C394" s="289"/>
      <c r="D394" s="48" t="s">
        <v>26</v>
      </c>
      <c r="E394" s="45">
        <f>E400+E406</f>
        <v>78447000</v>
      </c>
      <c r="F394" s="45">
        <f>F400+F406</f>
        <v>72647468.689999998</v>
      </c>
      <c r="G394" s="81"/>
      <c r="H394" s="295"/>
      <c r="I394" s="295"/>
      <c r="J394" s="295"/>
      <c r="K394" s="295"/>
      <c r="L394" s="45">
        <f>L400+L406</f>
        <v>78447000</v>
      </c>
      <c r="M394" s="252"/>
    </row>
    <row r="395" spans="1:13" ht="19.5" x14ac:dyDescent="0.25">
      <c r="A395" s="388"/>
      <c r="B395" s="360"/>
      <c r="C395" s="289"/>
      <c r="D395" s="44" t="s">
        <v>45</v>
      </c>
      <c r="E395" s="62">
        <f>E401</f>
        <v>0</v>
      </c>
      <c r="F395" s="61">
        <f>F401</f>
        <v>0</v>
      </c>
      <c r="G395" s="81"/>
      <c r="H395" s="295"/>
      <c r="I395" s="295"/>
      <c r="J395" s="295"/>
      <c r="K395" s="295"/>
      <c r="L395" s="62">
        <f>L401</f>
        <v>0</v>
      </c>
      <c r="M395" s="252"/>
    </row>
    <row r="396" spans="1:13" ht="19.5" x14ac:dyDescent="0.25">
      <c r="A396" s="389"/>
      <c r="B396" s="360"/>
      <c r="C396" s="289"/>
      <c r="D396" s="48" t="s">
        <v>46</v>
      </c>
      <c r="E396" s="75">
        <f>E402</f>
        <v>0</v>
      </c>
      <c r="F396" s="75">
        <f>F402</f>
        <v>0</v>
      </c>
      <c r="G396" s="81"/>
      <c r="H396" s="296"/>
      <c r="I396" s="296"/>
      <c r="J396" s="296"/>
      <c r="K396" s="296"/>
      <c r="L396" s="75">
        <f>L402</f>
        <v>0</v>
      </c>
      <c r="M396" s="252"/>
    </row>
    <row r="397" spans="1:13" x14ac:dyDescent="0.25">
      <c r="A397" s="297" t="s">
        <v>222</v>
      </c>
      <c r="B397" s="300" t="s">
        <v>223</v>
      </c>
      <c r="C397" s="300" t="s">
        <v>15</v>
      </c>
      <c r="D397" s="178" t="s">
        <v>16</v>
      </c>
      <c r="E397" s="50">
        <f>E398+E402</f>
        <v>79239393.939999998</v>
      </c>
      <c r="F397" s="50">
        <f>F398+F402</f>
        <v>73396109</v>
      </c>
      <c r="G397" s="209"/>
      <c r="H397" s="276" t="s">
        <v>224</v>
      </c>
      <c r="I397" s="279" t="s">
        <v>225</v>
      </c>
      <c r="J397" s="279" t="s">
        <v>226</v>
      </c>
      <c r="K397" s="279">
        <v>290341</v>
      </c>
      <c r="L397" s="50">
        <f>L398+L402</f>
        <v>79239393.939999998</v>
      </c>
      <c r="M397" s="252"/>
    </row>
    <row r="398" spans="1:13" ht="19.5" x14ac:dyDescent="0.25">
      <c r="A398" s="298"/>
      <c r="B398" s="301"/>
      <c r="C398" s="303"/>
      <c r="D398" s="178" t="s">
        <v>20</v>
      </c>
      <c r="E398" s="50">
        <f>E399+E400+E401</f>
        <v>79239393.939999998</v>
      </c>
      <c r="F398" s="50">
        <f>F399+F400+F401</f>
        <v>73396109</v>
      </c>
      <c r="G398" s="210"/>
      <c r="H398" s="277"/>
      <c r="I398" s="280"/>
      <c r="J398" s="280"/>
      <c r="K398" s="280"/>
      <c r="L398" s="50">
        <f>L399+L400+L401</f>
        <v>79239393.939999998</v>
      </c>
      <c r="M398" s="252"/>
    </row>
    <row r="399" spans="1:13" x14ac:dyDescent="0.25">
      <c r="A399" s="298"/>
      <c r="B399" s="301"/>
      <c r="C399" s="303"/>
      <c r="D399" s="161" t="s">
        <v>23</v>
      </c>
      <c r="E399" s="240">
        <v>792393.94</v>
      </c>
      <c r="F399" s="240">
        <v>748640.31</v>
      </c>
      <c r="G399" s="210"/>
      <c r="H399" s="277"/>
      <c r="I399" s="280"/>
      <c r="J399" s="280"/>
      <c r="K399" s="280"/>
      <c r="L399" s="147">
        <v>792393.94</v>
      </c>
      <c r="M399" s="252"/>
    </row>
    <row r="400" spans="1:13" x14ac:dyDescent="0.25">
      <c r="A400" s="298"/>
      <c r="B400" s="301"/>
      <c r="C400" s="303"/>
      <c r="D400" s="17" t="s">
        <v>26</v>
      </c>
      <c r="E400" s="50">
        <v>78447000</v>
      </c>
      <c r="F400" s="50">
        <v>72647468.689999998</v>
      </c>
      <c r="G400" s="210"/>
      <c r="H400" s="277"/>
      <c r="I400" s="280"/>
      <c r="J400" s="280"/>
      <c r="K400" s="280"/>
      <c r="L400" s="50">
        <v>78447000</v>
      </c>
      <c r="M400" s="252"/>
    </row>
    <row r="401" spans="1:38" ht="19.5" x14ac:dyDescent="0.25">
      <c r="A401" s="298"/>
      <c r="B401" s="301"/>
      <c r="C401" s="303"/>
      <c r="D401" s="178" t="s">
        <v>45</v>
      </c>
      <c r="E401" s="141">
        <v>0</v>
      </c>
      <c r="F401" s="240">
        <v>0</v>
      </c>
      <c r="G401" s="210"/>
      <c r="H401" s="277"/>
      <c r="I401" s="280"/>
      <c r="J401" s="280"/>
      <c r="K401" s="280"/>
      <c r="L401" s="141">
        <v>0</v>
      </c>
      <c r="M401" s="252"/>
    </row>
    <row r="402" spans="1:38" ht="14.25" customHeight="1" x14ac:dyDescent="0.25">
      <c r="A402" s="299"/>
      <c r="B402" s="302"/>
      <c r="C402" s="304"/>
      <c r="D402" s="17" t="s">
        <v>46</v>
      </c>
      <c r="E402" s="10">
        <v>0</v>
      </c>
      <c r="F402" s="10">
        <v>0</v>
      </c>
      <c r="G402" s="211"/>
      <c r="H402" s="278"/>
      <c r="I402" s="281"/>
      <c r="J402" s="281"/>
      <c r="K402" s="281"/>
      <c r="L402" s="10">
        <v>0</v>
      </c>
      <c r="M402" s="252"/>
    </row>
    <row r="403" spans="1:38" ht="15.75" customHeight="1" x14ac:dyDescent="0.25">
      <c r="A403" s="176" t="s">
        <v>227</v>
      </c>
      <c r="B403" s="314" t="s">
        <v>228</v>
      </c>
      <c r="C403" s="163" t="s">
        <v>15</v>
      </c>
      <c r="D403" s="92" t="s">
        <v>16</v>
      </c>
      <c r="E403" s="93">
        <f>E404</f>
        <v>5589100</v>
      </c>
      <c r="F403" s="93">
        <f>F404</f>
        <v>1521321.74</v>
      </c>
      <c r="G403" s="276"/>
      <c r="H403" s="276" t="s">
        <v>229</v>
      </c>
      <c r="I403" s="215" t="s">
        <v>230</v>
      </c>
      <c r="J403" s="215">
        <v>70</v>
      </c>
      <c r="K403" s="215">
        <v>87.2</v>
      </c>
      <c r="L403" s="93">
        <f>L404</f>
        <v>5589100</v>
      </c>
      <c r="M403" s="252"/>
    </row>
    <row r="404" spans="1:38" ht="21" x14ac:dyDescent="0.25">
      <c r="A404" s="177"/>
      <c r="B404" s="315"/>
      <c r="C404" s="164"/>
      <c r="D404" s="92" t="s">
        <v>20</v>
      </c>
      <c r="E404" s="93">
        <f>E405+E406</f>
        <v>5589100</v>
      </c>
      <c r="F404" s="93">
        <f>F405+F406</f>
        <v>1521321.74</v>
      </c>
      <c r="G404" s="277"/>
      <c r="H404" s="277"/>
      <c r="I404" s="216"/>
      <c r="J404" s="216"/>
      <c r="K404" s="216"/>
      <c r="L404" s="93">
        <f>L405+L406</f>
        <v>5589100</v>
      </c>
      <c r="M404" s="252"/>
    </row>
    <row r="405" spans="1:38" x14ac:dyDescent="0.25">
      <c r="A405" s="177"/>
      <c r="B405" s="315"/>
      <c r="C405" s="164"/>
      <c r="D405" s="92" t="s">
        <v>23</v>
      </c>
      <c r="E405" s="93">
        <v>5589100</v>
      </c>
      <c r="F405" s="93">
        <v>1521321.74</v>
      </c>
      <c r="G405" s="277"/>
      <c r="H405" s="277"/>
      <c r="I405" s="216"/>
      <c r="J405" s="216"/>
      <c r="K405" s="216"/>
      <c r="L405" s="93">
        <v>5589100</v>
      </c>
      <c r="M405" s="252"/>
    </row>
    <row r="406" spans="1:38" x14ac:dyDescent="0.25">
      <c r="A406" s="177"/>
      <c r="B406" s="315"/>
      <c r="C406" s="164"/>
      <c r="D406" s="92" t="s">
        <v>26</v>
      </c>
      <c r="E406" s="93">
        <v>0</v>
      </c>
      <c r="F406" s="93">
        <v>0</v>
      </c>
      <c r="G406" s="277"/>
      <c r="H406" s="277"/>
      <c r="I406" s="216"/>
      <c r="J406" s="216"/>
      <c r="K406" s="216"/>
      <c r="L406" s="93">
        <v>0</v>
      </c>
      <c r="M406" s="252"/>
    </row>
    <row r="407" spans="1:38" ht="21" x14ac:dyDescent="0.25">
      <c r="A407" s="177"/>
      <c r="B407" s="315"/>
      <c r="C407" s="164"/>
      <c r="D407" s="92" t="s">
        <v>45</v>
      </c>
      <c r="E407" s="93">
        <v>0</v>
      </c>
      <c r="F407" s="93">
        <v>0</v>
      </c>
      <c r="G407" s="277"/>
      <c r="H407" s="277"/>
      <c r="I407" s="216"/>
      <c r="J407" s="216"/>
      <c r="K407" s="216"/>
      <c r="L407" s="93">
        <v>0</v>
      </c>
      <c r="M407" s="252"/>
    </row>
    <row r="408" spans="1:38" x14ac:dyDescent="0.25">
      <c r="A408" s="177"/>
      <c r="B408" s="316"/>
      <c r="C408" s="164"/>
      <c r="D408" s="272" t="s">
        <v>46</v>
      </c>
      <c r="E408" s="93">
        <v>0</v>
      </c>
      <c r="F408" s="93">
        <v>0</v>
      </c>
      <c r="G408" s="278"/>
      <c r="H408" s="278"/>
      <c r="I408" s="216"/>
      <c r="J408" s="216"/>
      <c r="K408" s="216"/>
      <c r="L408" s="93">
        <v>0</v>
      </c>
      <c r="M408" s="252"/>
    </row>
    <row r="409" spans="1:38" s="39" customFormat="1" ht="13.5" customHeight="1" x14ac:dyDescent="0.25">
      <c r="A409" s="424" t="s">
        <v>231</v>
      </c>
      <c r="B409" s="348" t="s">
        <v>232</v>
      </c>
      <c r="C409" s="348"/>
      <c r="D409" s="42" t="s">
        <v>16</v>
      </c>
      <c r="E409" s="94">
        <f>E410+E414</f>
        <v>1768963669.9700003</v>
      </c>
      <c r="F409" s="94">
        <f>F410+F414</f>
        <v>1193857952.9099998</v>
      </c>
      <c r="G409" s="352"/>
      <c r="H409" s="417"/>
      <c r="I409" s="417"/>
      <c r="J409" s="417"/>
      <c r="K409" s="417"/>
      <c r="L409" s="94">
        <f>L410+L414</f>
        <v>1749054013.9700003</v>
      </c>
      <c r="M409" s="252"/>
      <c r="N409" s="108"/>
      <c r="O409" s="108"/>
      <c r="P409" s="188"/>
      <c r="Q409" s="188"/>
      <c r="R409" s="13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</row>
    <row r="410" spans="1:38" s="39" customFormat="1" ht="19.5" customHeight="1" x14ac:dyDescent="0.2">
      <c r="A410" s="425"/>
      <c r="B410" s="349"/>
      <c r="C410" s="350"/>
      <c r="D410" s="42" t="s">
        <v>20</v>
      </c>
      <c r="E410" s="94">
        <f>E411+E412+E413</f>
        <v>1768963669.9700003</v>
      </c>
      <c r="F410" s="94">
        <f>F411+F412+F413</f>
        <v>1193857952.9099998</v>
      </c>
      <c r="G410" s="353"/>
      <c r="H410" s="418"/>
      <c r="I410" s="418"/>
      <c r="J410" s="418"/>
      <c r="K410" s="418"/>
      <c r="L410" s="94">
        <f>L411+L412+L413</f>
        <v>1749054013.9700003</v>
      </c>
      <c r="M410" s="25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</row>
    <row r="411" spans="1:38" s="39" customFormat="1" ht="12.75" x14ac:dyDescent="0.2">
      <c r="A411" s="425"/>
      <c r="B411" s="349"/>
      <c r="C411" s="350"/>
      <c r="D411" s="42" t="s">
        <v>23</v>
      </c>
      <c r="E411" s="94">
        <f t="shared" ref="E411:F414" si="35">E417+E468+E480+E504+E522+E534+E552</f>
        <v>1709250169.9700003</v>
      </c>
      <c r="F411" s="94">
        <f t="shared" ref="F411" si="36">F417+F468+F480+F504+F522+F534+F552</f>
        <v>1170459580.04</v>
      </c>
      <c r="G411" s="353"/>
      <c r="H411" s="418"/>
      <c r="I411" s="418"/>
      <c r="J411" s="418"/>
      <c r="K411" s="418"/>
      <c r="L411" s="94">
        <f>L417+L468+L480+L504+L522+L534+L552</f>
        <v>1689340513.9700003</v>
      </c>
      <c r="M411" s="25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</row>
    <row r="412" spans="1:38" s="39" customFormat="1" ht="14.25" customHeight="1" x14ac:dyDescent="0.2">
      <c r="A412" s="425"/>
      <c r="B412" s="349"/>
      <c r="C412" s="350"/>
      <c r="D412" s="36" t="s">
        <v>26</v>
      </c>
      <c r="E412" s="94">
        <f t="shared" si="35"/>
        <v>59713500</v>
      </c>
      <c r="F412" s="94">
        <f t="shared" ref="F412" si="37">F418+F469+F481+F505+F523+F535+F553</f>
        <v>23398372.870000001</v>
      </c>
      <c r="G412" s="353"/>
      <c r="H412" s="418"/>
      <c r="I412" s="418"/>
      <c r="J412" s="418"/>
      <c r="K412" s="418"/>
      <c r="L412" s="94">
        <f>L418+L469+L481+L505+L523+L535+L553</f>
        <v>59713500</v>
      </c>
      <c r="M412" s="25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</row>
    <row r="413" spans="1:38" s="39" customFormat="1" ht="24" customHeight="1" x14ac:dyDescent="0.2">
      <c r="A413" s="425"/>
      <c r="B413" s="349"/>
      <c r="C413" s="350"/>
      <c r="D413" s="42" t="s">
        <v>45</v>
      </c>
      <c r="E413" s="94">
        <f t="shared" si="35"/>
        <v>0</v>
      </c>
      <c r="F413" s="94">
        <f>F419+F470+F482+F506+F524+F536+F554</f>
        <v>0</v>
      </c>
      <c r="G413" s="353"/>
      <c r="H413" s="418"/>
      <c r="I413" s="418"/>
      <c r="J413" s="418"/>
      <c r="K413" s="418"/>
      <c r="L413" s="94">
        <f>L419+L470+L482+L506+L524+L536+L554</f>
        <v>0</v>
      </c>
      <c r="M413" s="25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</row>
    <row r="414" spans="1:38" s="39" customFormat="1" ht="23.25" customHeight="1" x14ac:dyDescent="0.2">
      <c r="A414" s="426"/>
      <c r="B414" s="427"/>
      <c r="C414" s="351"/>
      <c r="D414" s="36" t="s">
        <v>46</v>
      </c>
      <c r="E414" s="94">
        <f t="shared" si="35"/>
        <v>0</v>
      </c>
      <c r="F414" s="94">
        <f t="shared" si="35"/>
        <v>0</v>
      </c>
      <c r="G414" s="428"/>
      <c r="H414" s="419"/>
      <c r="I414" s="419"/>
      <c r="J414" s="419"/>
      <c r="K414" s="419"/>
      <c r="L414" s="94">
        <f>L420+L471+L483+L507+L525+L537+L555</f>
        <v>0</v>
      </c>
      <c r="M414" s="25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</row>
    <row r="415" spans="1:38" s="12" customFormat="1" ht="13.5" customHeight="1" x14ac:dyDescent="0.2">
      <c r="A415" s="420" t="s">
        <v>233</v>
      </c>
      <c r="B415" s="359" t="s">
        <v>234</v>
      </c>
      <c r="C415" s="359"/>
      <c r="D415" s="48" t="s">
        <v>16</v>
      </c>
      <c r="E415" s="95">
        <f>E416+E420</f>
        <v>1444274872.7800002</v>
      </c>
      <c r="F415" s="95">
        <f>F416+F420</f>
        <v>1000007941.8</v>
      </c>
      <c r="G415" s="407"/>
      <c r="H415" s="96"/>
      <c r="I415" s="96"/>
      <c r="J415" s="96"/>
      <c r="K415" s="96"/>
      <c r="L415" s="95">
        <f>L416+L420</f>
        <v>1444274872.7800002</v>
      </c>
      <c r="M415" s="252"/>
    </row>
    <row r="416" spans="1:38" s="12" customFormat="1" ht="18" customHeight="1" x14ac:dyDescent="0.2">
      <c r="A416" s="413"/>
      <c r="B416" s="421"/>
      <c r="C416" s="422"/>
      <c r="D416" s="44" t="s">
        <v>20</v>
      </c>
      <c r="E416" s="95">
        <f>E417+E418+E419</f>
        <v>1444274872.7800002</v>
      </c>
      <c r="F416" s="95">
        <f>F417+F418+F419</f>
        <v>1000007941.8</v>
      </c>
      <c r="G416" s="423"/>
      <c r="H416" s="98"/>
      <c r="I416" s="98"/>
      <c r="J416" s="98"/>
      <c r="K416" s="98"/>
      <c r="L416" s="95">
        <f>L417+L418+L419</f>
        <v>1444274872.7800002</v>
      </c>
      <c r="M416" s="252"/>
    </row>
    <row r="417" spans="1:13" s="12" customFormat="1" ht="11.25" customHeight="1" x14ac:dyDescent="0.2">
      <c r="A417" s="413"/>
      <c r="B417" s="421"/>
      <c r="C417" s="422"/>
      <c r="D417" s="44" t="s">
        <v>23</v>
      </c>
      <c r="E417" s="95">
        <f>E423+E430+E436+E442+E448+E456+E462</f>
        <v>1426615472.7800002</v>
      </c>
      <c r="F417" s="95">
        <f>F423+F430+F436+F442+F448+F456+F462</f>
        <v>986757976</v>
      </c>
      <c r="G417" s="423"/>
      <c r="H417" s="98"/>
      <c r="I417" s="98"/>
      <c r="J417" s="98"/>
      <c r="K417" s="98"/>
      <c r="L417" s="95">
        <f>L423+L430+L436+L442+L448+L456+L462</f>
        <v>1426615472.7800002</v>
      </c>
      <c r="M417" s="252"/>
    </row>
    <row r="418" spans="1:13" s="12" customFormat="1" ht="13.5" customHeight="1" x14ac:dyDescent="0.2">
      <c r="A418" s="413"/>
      <c r="B418" s="421"/>
      <c r="C418" s="422"/>
      <c r="D418" s="48" t="s">
        <v>26</v>
      </c>
      <c r="E418" s="95">
        <f>E424+E431+E437+E443+E449+E457+E463</f>
        <v>17659400</v>
      </c>
      <c r="F418" s="95">
        <f>F424+F431+F437+F443+F449+F457+F463</f>
        <v>13249965.800000001</v>
      </c>
      <c r="G418" s="423"/>
      <c r="H418" s="98"/>
      <c r="I418" s="98"/>
      <c r="J418" s="98"/>
      <c r="K418" s="98"/>
      <c r="L418" s="95">
        <f>L424+L431+L437+L443+L449+L457+L463</f>
        <v>17659400</v>
      </c>
      <c r="M418" s="252"/>
    </row>
    <row r="419" spans="1:13" s="12" customFormat="1" ht="22.5" customHeight="1" x14ac:dyDescent="0.2">
      <c r="A419" s="413"/>
      <c r="B419" s="421"/>
      <c r="C419" s="422"/>
      <c r="D419" s="44" t="s">
        <v>45</v>
      </c>
      <c r="E419" s="95">
        <f>E425+E432+E438+E444+E450</f>
        <v>0</v>
      </c>
      <c r="F419" s="95">
        <f>F425+F432+F438+F444+F450</f>
        <v>0</v>
      </c>
      <c r="G419" s="423"/>
      <c r="H419" s="98"/>
      <c r="I419" s="98"/>
      <c r="J419" s="98"/>
      <c r="K419" s="98"/>
      <c r="L419" s="95">
        <f>L425+L432+L438+L444+L450</f>
        <v>0</v>
      </c>
      <c r="M419" s="252"/>
    </row>
    <row r="420" spans="1:13" s="12" customFormat="1" ht="23.25" customHeight="1" x14ac:dyDescent="0.2">
      <c r="A420" s="413"/>
      <c r="B420" s="421"/>
      <c r="C420" s="422"/>
      <c r="D420" s="48" t="s">
        <v>46</v>
      </c>
      <c r="E420" s="95">
        <f>E426+E433+E439+E445+E451</f>
        <v>0</v>
      </c>
      <c r="F420" s="95">
        <f>F426+F433+F439+F445+F451</f>
        <v>0</v>
      </c>
      <c r="G420" s="423"/>
      <c r="H420" s="99"/>
      <c r="I420" s="99"/>
      <c r="J420" s="99"/>
      <c r="K420" s="99"/>
      <c r="L420" s="95">
        <f>L426+L433+L439+L445+L451</f>
        <v>0</v>
      </c>
      <c r="M420" s="252"/>
    </row>
    <row r="421" spans="1:13" ht="19.5" customHeight="1" x14ac:dyDescent="0.25">
      <c r="A421" s="373" t="s">
        <v>235</v>
      </c>
      <c r="B421" s="300" t="s">
        <v>236</v>
      </c>
      <c r="C421" s="300" t="s">
        <v>15</v>
      </c>
      <c r="D421" s="178" t="s">
        <v>16</v>
      </c>
      <c r="E421" s="50">
        <f>E422+E426</f>
        <v>889926521.08000004</v>
      </c>
      <c r="F421" s="50">
        <f>F422+F426</f>
        <v>664858097.69000006</v>
      </c>
      <c r="G421" s="276"/>
      <c r="H421" s="209" t="s">
        <v>237</v>
      </c>
      <c r="I421" s="212" t="s">
        <v>151</v>
      </c>
      <c r="J421" s="212">
        <f>J422+J423+J424+J425</f>
        <v>12682</v>
      </c>
      <c r="K421" s="212">
        <f>K422+K423+K424+K425</f>
        <v>9343</v>
      </c>
      <c r="L421" s="50">
        <f>L422+L426</f>
        <v>889926521.08000004</v>
      </c>
      <c r="M421" s="252"/>
    </row>
    <row r="422" spans="1:13" ht="21.75" customHeight="1" x14ac:dyDescent="0.25">
      <c r="A422" s="374"/>
      <c r="B422" s="301"/>
      <c r="C422" s="303"/>
      <c r="D422" s="178" t="s">
        <v>20</v>
      </c>
      <c r="E422" s="50">
        <f>E423+E424+E425</f>
        <v>889926521.08000004</v>
      </c>
      <c r="F422" s="50">
        <f>F423+F424+F425</f>
        <v>664858097.69000006</v>
      </c>
      <c r="G422" s="277"/>
      <c r="H422" s="237" t="s">
        <v>238</v>
      </c>
      <c r="I422" s="212" t="s">
        <v>151</v>
      </c>
      <c r="J422" s="236">
        <v>4746</v>
      </c>
      <c r="K422" s="236">
        <v>3338</v>
      </c>
      <c r="L422" s="50">
        <f>L423+L424+L425</f>
        <v>889926521.08000004</v>
      </c>
      <c r="M422" s="252"/>
    </row>
    <row r="423" spans="1:13" ht="17.25" customHeight="1" x14ac:dyDescent="0.25">
      <c r="A423" s="374"/>
      <c r="B423" s="301"/>
      <c r="C423" s="303"/>
      <c r="D423" s="161" t="s">
        <v>23</v>
      </c>
      <c r="E423" s="147">
        <v>889926521.08000004</v>
      </c>
      <c r="F423" s="240">
        <v>664858097.69000006</v>
      </c>
      <c r="G423" s="277"/>
      <c r="H423" s="237" t="s">
        <v>239</v>
      </c>
      <c r="I423" s="212" t="s">
        <v>151</v>
      </c>
      <c r="J423" s="234">
        <v>1706</v>
      </c>
      <c r="K423" s="218">
        <v>1332</v>
      </c>
      <c r="L423" s="147">
        <v>889926521.08000004</v>
      </c>
      <c r="M423" s="252"/>
    </row>
    <row r="424" spans="1:13" ht="21.75" customHeight="1" x14ac:dyDescent="0.25">
      <c r="A424" s="374"/>
      <c r="B424" s="301"/>
      <c r="C424" s="303"/>
      <c r="D424" s="17" t="s">
        <v>26</v>
      </c>
      <c r="E424" s="50">
        <v>0</v>
      </c>
      <c r="F424" s="50">
        <v>0</v>
      </c>
      <c r="G424" s="277"/>
      <c r="H424" s="229" t="s">
        <v>240</v>
      </c>
      <c r="I424" s="212" t="s">
        <v>151</v>
      </c>
      <c r="J424" s="218">
        <v>5580</v>
      </c>
      <c r="K424" s="234">
        <v>4185</v>
      </c>
      <c r="L424" s="50">
        <v>0</v>
      </c>
      <c r="M424" s="252"/>
    </row>
    <row r="425" spans="1:13" ht="31.5" customHeight="1" x14ac:dyDescent="0.25">
      <c r="A425" s="374"/>
      <c r="B425" s="301"/>
      <c r="C425" s="303"/>
      <c r="D425" s="178" t="s">
        <v>45</v>
      </c>
      <c r="E425" s="141">
        <v>0</v>
      </c>
      <c r="F425" s="240">
        <v>0</v>
      </c>
      <c r="G425" s="277"/>
      <c r="H425" s="237" t="s">
        <v>241</v>
      </c>
      <c r="I425" s="236" t="s">
        <v>151</v>
      </c>
      <c r="J425" s="234">
        <v>650</v>
      </c>
      <c r="K425" s="234">
        <v>488</v>
      </c>
      <c r="L425" s="141">
        <v>0</v>
      </c>
      <c r="M425" s="252"/>
    </row>
    <row r="426" spans="1:13" ht="9.75" customHeight="1" x14ac:dyDescent="0.25">
      <c r="A426" s="374"/>
      <c r="B426" s="301"/>
      <c r="C426" s="303"/>
      <c r="D426" s="161" t="s">
        <v>46</v>
      </c>
      <c r="E426" s="170">
        <v>0</v>
      </c>
      <c r="F426" s="222">
        <v>0</v>
      </c>
      <c r="G426" s="277"/>
      <c r="H426" s="433" t="s">
        <v>177</v>
      </c>
      <c r="I426" s="431" t="s">
        <v>52</v>
      </c>
      <c r="J426" s="429">
        <v>54</v>
      </c>
      <c r="K426" s="429">
        <v>54</v>
      </c>
      <c r="L426" s="191">
        <v>0</v>
      </c>
      <c r="M426" s="252"/>
    </row>
    <row r="427" spans="1:13" x14ac:dyDescent="0.25">
      <c r="A427" s="375"/>
      <c r="B427" s="301"/>
      <c r="C427" s="303"/>
      <c r="D427" s="178"/>
      <c r="E427" s="71"/>
      <c r="F427" s="241"/>
      <c r="G427" s="277"/>
      <c r="H427" s="433"/>
      <c r="I427" s="431"/>
      <c r="J427" s="429"/>
      <c r="K427" s="429"/>
      <c r="L427" s="71"/>
      <c r="M427" s="252"/>
    </row>
    <row r="428" spans="1:13" ht="15.75" customHeight="1" x14ac:dyDescent="0.25">
      <c r="A428" s="373" t="s">
        <v>242</v>
      </c>
      <c r="B428" s="300" t="s">
        <v>243</v>
      </c>
      <c r="C428" s="300" t="s">
        <v>15</v>
      </c>
      <c r="D428" s="178" t="s">
        <v>16</v>
      </c>
      <c r="E428" s="50">
        <f>E429+E433</f>
        <v>26261861.690000001</v>
      </c>
      <c r="F428" s="50">
        <f>F429+F433</f>
        <v>19584812.390000001</v>
      </c>
      <c r="G428" s="276"/>
      <c r="H428" s="430" t="s">
        <v>244</v>
      </c>
      <c r="I428" s="431" t="s">
        <v>35</v>
      </c>
      <c r="J428" s="431">
        <v>3821</v>
      </c>
      <c r="K428" s="431">
        <v>5071</v>
      </c>
      <c r="L428" s="50">
        <f>L429+L433</f>
        <v>26261861.690000001</v>
      </c>
      <c r="M428" s="252"/>
    </row>
    <row r="429" spans="1:13" ht="19.5" x14ac:dyDescent="0.25">
      <c r="A429" s="374"/>
      <c r="B429" s="301"/>
      <c r="C429" s="303"/>
      <c r="D429" s="178" t="s">
        <v>20</v>
      </c>
      <c r="E429" s="50">
        <f>E430+E431+E432</f>
        <v>26261861.690000001</v>
      </c>
      <c r="F429" s="50">
        <f>F430+F431+F432</f>
        <v>19584812.390000001</v>
      </c>
      <c r="G429" s="277"/>
      <c r="H429" s="430"/>
      <c r="I429" s="432"/>
      <c r="J429" s="432"/>
      <c r="K429" s="432"/>
      <c r="L429" s="50">
        <f>L430+L431+L432</f>
        <v>26261861.690000001</v>
      </c>
      <c r="M429" s="252"/>
    </row>
    <row r="430" spans="1:13" ht="12.75" customHeight="1" x14ac:dyDescent="0.25">
      <c r="A430" s="374"/>
      <c r="B430" s="301"/>
      <c r="C430" s="303"/>
      <c r="D430" s="161" t="s">
        <v>23</v>
      </c>
      <c r="E430" s="147">
        <v>26261861.690000001</v>
      </c>
      <c r="F430" s="240">
        <v>19584812.390000001</v>
      </c>
      <c r="G430" s="277"/>
      <c r="H430" s="430"/>
      <c r="I430" s="432"/>
      <c r="J430" s="432"/>
      <c r="K430" s="432"/>
      <c r="L430" s="147">
        <v>26261861.690000001</v>
      </c>
      <c r="M430" s="252"/>
    </row>
    <row r="431" spans="1:13" x14ac:dyDescent="0.25">
      <c r="A431" s="374"/>
      <c r="B431" s="301"/>
      <c r="C431" s="303"/>
      <c r="D431" s="17" t="s">
        <v>26</v>
      </c>
      <c r="E431" s="50">
        <v>0</v>
      </c>
      <c r="F431" s="50">
        <v>0</v>
      </c>
      <c r="G431" s="277"/>
      <c r="H431" s="276" t="s">
        <v>245</v>
      </c>
      <c r="I431" s="279" t="s">
        <v>52</v>
      </c>
      <c r="J431" s="279">
        <v>100</v>
      </c>
      <c r="K431" s="279">
        <v>100</v>
      </c>
      <c r="L431" s="50">
        <v>0</v>
      </c>
      <c r="M431" s="252"/>
    </row>
    <row r="432" spans="1:13" ht="19.5" x14ac:dyDescent="0.25">
      <c r="A432" s="374"/>
      <c r="B432" s="301"/>
      <c r="C432" s="303"/>
      <c r="D432" s="178" t="s">
        <v>45</v>
      </c>
      <c r="E432" s="141">
        <v>0</v>
      </c>
      <c r="F432" s="240">
        <v>0</v>
      </c>
      <c r="G432" s="277"/>
      <c r="H432" s="277"/>
      <c r="I432" s="280"/>
      <c r="J432" s="280"/>
      <c r="K432" s="280"/>
      <c r="L432" s="141">
        <v>0</v>
      </c>
      <c r="M432" s="252"/>
    </row>
    <row r="433" spans="1:13" ht="19.5" x14ac:dyDescent="0.25">
      <c r="A433" s="375"/>
      <c r="B433" s="301"/>
      <c r="C433" s="303"/>
      <c r="D433" s="17" t="s">
        <v>46</v>
      </c>
      <c r="E433" s="170">
        <v>0</v>
      </c>
      <c r="F433" s="222">
        <v>0</v>
      </c>
      <c r="G433" s="278"/>
      <c r="H433" s="278"/>
      <c r="I433" s="281"/>
      <c r="J433" s="281"/>
      <c r="K433" s="281"/>
      <c r="L433" s="191">
        <v>0</v>
      </c>
      <c r="M433" s="252"/>
    </row>
    <row r="434" spans="1:13" ht="19.5" customHeight="1" x14ac:dyDescent="0.25">
      <c r="A434" s="373" t="s">
        <v>246</v>
      </c>
      <c r="B434" s="300" t="s">
        <v>247</v>
      </c>
      <c r="C434" s="300" t="s">
        <v>15</v>
      </c>
      <c r="D434" s="178" t="s">
        <v>16</v>
      </c>
      <c r="E434" s="50">
        <f>E435+E439</f>
        <v>55972209.200000003</v>
      </c>
      <c r="F434" s="50">
        <f>F435+F439</f>
        <v>41017535.039999999</v>
      </c>
      <c r="G434" s="276"/>
      <c r="H434" s="209" t="s">
        <v>248</v>
      </c>
      <c r="I434" s="212" t="s">
        <v>151</v>
      </c>
      <c r="J434" s="212">
        <f>J435+J436+J437</f>
        <v>3986</v>
      </c>
      <c r="K434" s="212">
        <f>K435+K436+K437</f>
        <v>3112</v>
      </c>
      <c r="L434" s="50">
        <f>L435+L439</f>
        <v>55972209.200000003</v>
      </c>
      <c r="M434" s="252"/>
    </row>
    <row r="435" spans="1:13" ht="21.75" customHeight="1" x14ac:dyDescent="0.25">
      <c r="A435" s="374"/>
      <c r="B435" s="301"/>
      <c r="C435" s="303"/>
      <c r="D435" s="178" t="s">
        <v>20</v>
      </c>
      <c r="E435" s="50">
        <f>E436+E437+E438</f>
        <v>55972209.200000003</v>
      </c>
      <c r="F435" s="50">
        <f>F436+F437+F438</f>
        <v>41017535.039999999</v>
      </c>
      <c r="G435" s="277"/>
      <c r="H435" s="237" t="s">
        <v>249</v>
      </c>
      <c r="I435" s="212" t="s">
        <v>151</v>
      </c>
      <c r="J435" s="236">
        <v>2758</v>
      </c>
      <c r="K435" s="236">
        <v>2184</v>
      </c>
      <c r="L435" s="50">
        <f>L436+L437+L438</f>
        <v>55972209.200000003</v>
      </c>
      <c r="M435" s="252"/>
    </row>
    <row r="436" spans="1:13" ht="21.75" customHeight="1" x14ac:dyDescent="0.25">
      <c r="A436" s="374"/>
      <c r="B436" s="301"/>
      <c r="C436" s="303"/>
      <c r="D436" s="161" t="s">
        <v>23</v>
      </c>
      <c r="E436" s="147">
        <v>55972209.200000003</v>
      </c>
      <c r="F436" s="240">
        <v>41017535.039999999</v>
      </c>
      <c r="G436" s="277"/>
      <c r="H436" s="237" t="s">
        <v>250</v>
      </c>
      <c r="I436" s="212" t="s">
        <v>151</v>
      </c>
      <c r="J436" s="234">
        <v>568</v>
      </c>
      <c r="K436" s="218">
        <v>433</v>
      </c>
      <c r="L436" s="147">
        <v>55972209.200000003</v>
      </c>
      <c r="M436" s="252"/>
    </row>
    <row r="437" spans="1:13" ht="22.5" customHeight="1" x14ac:dyDescent="0.25">
      <c r="A437" s="374"/>
      <c r="B437" s="301"/>
      <c r="C437" s="303"/>
      <c r="D437" s="17" t="s">
        <v>26</v>
      </c>
      <c r="E437" s="50">
        <v>0</v>
      </c>
      <c r="F437" s="50">
        <v>0</v>
      </c>
      <c r="G437" s="277"/>
      <c r="H437" s="229" t="s">
        <v>251</v>
      </c>
      <c r="I437" s="212" t="s">
        <v>151</v>
      </c>
      <c r="J437" s="218">
        <v>660</v>
      </c>
      <c r="K437" s="234">
        <v>495</v>
      </c>
      <c r="L437" s="50">
        <v>0</v>
      </c>
      <c r="M437" s="252"/>
    </row>
    <row r="438" spans="1:13" ht="28.5" customHeight="1" x14ac:dyDescent="0.25">
      <c r="A438" s="374"/>
      <c r="B438" s="301"/>
      <c r="C438" s="303"/>
      <c r="D438" s="178" t="s">
        <v>45</v>
      </c>
      <c r="E438" s="141">
        <v>0</v>
      </c>
      <c r="F438" s="240">
        <v>0</v>
      </c>
      <c r="G438" s="277"/>
      <c r="H438" s="237" t="s">
        <v>176</v>
      </c>
      <c r="I438" s="212" t="s">
        <v>52</v>
      </c>
      <c r="J438" s="234">
        <v>100</v>
      </c>
      <c r="K438" s="234">
        <v>100</v>
      </c>
      <c r="L438" s="141">
        <v>0</v>
      </c>
      <c r="M438" s="252"/>
    </row>
    <row r="439" spans="1:13" ht="18.75" customHeight="1" x14ac:dyDescent="0.25">
      <c r="A439" s="374"/>
      <c r="B439" s="301"/>
      <c r="C439" s="303"/>
      <c r="D439" s="17" t="s">
        <v>46</v>
      </c>
      <c r="E439" s="170">
        <v>0</v>
      </c>
      <c r="F439" s="222">
        <v>0</v>
      </c>
      <c r="G439" s="277"/>
      <c r="H439" s="228" t="s">
        <v>177</v>
      </c>
      <c r="I439" s="212" t="s">
        <v>52</v>
      </c>
      <c r="J439" s="234">
        <v>54</v>
      </c>
      <c r="K439" s="234">
        <v>54</v>
      </c>
      <c r="L439" s="191">
        <v>0</v>
      </c>
      <c r="M439" s="252"/>
    </row>
    <row r="440" spans="1:13" ht="15.75" customHeight="1" x14ac:dyDescent="0.25">
      <c r="A440" s="373" t="s">
        <v>252</v>
      </c>
      <c r="B440" s="300" t="s">
        <v>253</v>
      </c>
      <c r="C440" s="300" t="s">
        <v>15</v>
      </c>
      <c r="D440" s="178" t="s">
        <v>16</v>
      </c>
      <c r="E440" s="50">
        <f>E441+E445</f>
        <v>41825676.200000003</v>
      </c>
      <c r="F440" s="50">
        <f>F441+F445</f>
        <v>41825676.200000003</v>
      </c>
      <c r="G440" s="276"/>
      <c r="H440" s="276" t="s">
        <v>254</v>
      </c>
      <c r="I440" s="279" t="s">
        <v>38</v>
      </c>
      <c r="J440" s="279">
        <v>3.1</v>
      </c>
      <c r="K440" s="279">
        <v>0.6</v>
      </c>
      <c r="L440" s="50">
        <f>L441+L445</f>
        <v>41825676.200000003</v>
      </c>
      <c r="M440" s="252"/>
    </row>
    <row r="441" spans="1:13" ht="23.25" customHeight="1" x14ac:dyDescent="0.25">
      <c r="A441" s="374"/>
      <c r="B441" s="301"/>
      <c r="C441" s="303"/>
      <c r="D441" s="178" t="s">
        <v>20</v>
      </c>
      <c r="E441" s="50">
        <f>E442+E443+E444</f>
        <v>41825676.200000003</v>
      </c>
      <c r="F441" s="50">
        <f>F442+F443+F444</f>
        <v>41825676.200000003</v>
      </c>
      <c r="G441" s="277"/>
      <c r="H441" s="277"/>
      <c r="I441" s="280"/>
      <c r="J441" s="280"/>
      <c r="K441" s="280"/>
      <c r="L441" s="50">
        <f>L442+L443+L444</f>
        <v>41825676.200000003</v>
      </c>
      <c r="M441" s="252"/>
    </row>
    <row r="442" spans="1:13" ht="16.5" customHeight="1" x14ac:dyDescent="0.25">
      <c r="A442" s="374"/>
      <c r="B442" s="301"/>
      <c r="C442" s="303"/>
      <c r="D442" s="161" t="s">
        <v>23</v>
      </c>
      <c r="E442" s="147">
        <v>41825676.200000003</v>
      </c>
      <c r="F442" s="240">
        <v>41825676.200000003</v>
      </c>
      <c r="G442" s="277"/>
      <c r="H442" s="277"/>
      <c r="I442" s="280"/>
      <c r="J442" s="280"/>
      <c r="K442" s="280"/>
      <c r="L442" s="147">
        <v>41825676.200000003</v>
      </c>
      <c r="M442" s="252"/>
    </row>
    <row r="443" spans="1:13" ht="14.25" customHeight="1" x14ac:dyDescent="0.25">
      <c r="A443" s="374"/>
      <c r="B443" s="301"/>
      <c r="C443" s="303"/>
      <c r="D443" s="17" t="s">
        <v>26</v>
      </c>
      <c r="E443" s="50">
        <v>0</v>
      </c>
      <c r="F443" s="50">
        <v>0</v>
      </c>
      <c r="G443" s="277"/>
      <c r="H443" s="277"/>
      <c r="I443" s="280"/>
      <c r="J443" s="280"/>
      <c r="K443" s="280"/>
      <c r="L443" s="50">
        <v>0</v>
      </c>
      <c r="M443" s="252"/>
    </row>
    <row r="444" spans="1:13" ht="24.75" customHeight="1" x14ac:dyDescent="0.25">
      <c r="A444" s="374"/>
      <c r="B444" s="301"/>
      <c r="C444" s="303"/>
      <c r="D444" s="178" t="s">
        <v>45</v>
      </c>
      <c r="E444" s="141">
        <v>0</v>
      </c>
      <c r="F444" s="240">
        <v>0</v>
      </c>
      <c r="G444" s="277"/>
      <c r="H444" s="277"/>
      <c r="I444" s="280"/>
      <c r="J444" s="280"/>
      <c r="K444" s="280"/>
      <c r="L444" s="52">
        <v>0</v>
      </c>
      <c r="M444" s="252"/>
    </row>
    <row r="445" spans="1:13" ht="20.25" customHeight="1" x14ac:dyDescent="0.25">
      <c r="A445" s="375"/>
      <c r="B445" s="301"/>
      <c r="C445" s="303"/>
      <c r="D445" s="17" t="s">
        <v>46</v>
      </c>
      <c r="E445" s="170">
        <v>0</v>
      </c>
      <c r="F445" s="222">
        <v>0</v>
      </c>
      <c r="G445" s="278"/>
      <c r="H445" s="278"/>
      <c r="I445" s="281"/>
      <c r="J445" s="281"/>
      <c r="K445" s="281"/>
      <c r="L445" s="21">
        <v>0</v>
      </c>
      <c r="M445" s="252"/>
    </row>
    <row r="446" spans="1:13" ht="51" customHeight="1" x14ac:dyDescent="0.25">
      <c r="A446" s="373" t="s">
        <v>255</v>
      </c>
      <c r="B446" s="300" t="s">
        <v>256</v>
      </c>
      <c r="C446" s="300" t="s">
        <v>15</v>
      </c>
      <c r="D446" s="178" t="s">
        <v>16</v>
      </c>
      <c r="E446" s="50">
        <f>E447+E451</f>
        <v>84134290</v>
      </c>
      <c r="F446" s="50">
        <f>F447+F451</f>
        <v>63095075.219999999</v>
      </c>
      <c r="G446" s="276"/>
      <c r="H446" s="209" t="s">
        <v>257</v>
      </c>
      <c r="I446" s="212" t="s">
        <v>28</v>
      </c>
      <c r="J446" s="212">
        <f>J447+J448+J449+J450+J451+J453</f>
        <v>250</v>
      </c>
      <c r="K446" s="212">
        <f>K447+K448+K449+K450+K451+K453</f>
        <v>203</v>
      </c>
      <c r="L446" s="50">
        <f>L447+L451</f>
        <v>84134290</v>
      </c>
      <c r="M446" s="252"/>
    </row>
    <row r="447" spans="1:13" ht="21.75" customHeight="1" x14ac:dyDescent="0.25">
      <c r="A447" s="374"/>
      <c r="B447" s="301"/>
      <c r="C447" s="303"/>
      <c r="D447" s="178" t="s">
        <v>20</v>
      </c>
      <c r="E447" s="50">
        <f>E448+E449+E450</f>
        <v>84134290</v>
      </c>
      <c r="F447" s="50">
        <f>F448+F449+F450</f>
        <v>63095075.219999999</v>
      </c>
      <c r="G447" s="277"/>
      <c r="H447" s="237" t="s">
        <v>258</v>
      </c>
      <c r="I447" s="212" t="s">
        <v>28</v>
      </c>
      <c r="J447" s="236">
        <v>36</v>
      </c>
      <c r="K447" s="236">
        <v>23</v>
      </c>
      <c r="L447" s="50">
        <f>L448+L449+L450</f>
        <v>84134290</v>
      </c>
      <c r="M447" s="252"/>
    </row>
    <row r="448" spans="1:13" ht="18" customHeight="1" x14ac:dyDescent="0.25">
      <c r="A448" s="374"/>
      <c r="B448" s="301"/>
      <c r="C448" s="303"/>
      <c r="D448" s="161" t="s">
        <v>23</v>
      </c>
      <c r="E448" s="147">
        <v>66474890</v>
      </c>
      <c r="F448" s="50">
        <v>49845109.420000002</v>
      </c>
      <c r="G448" s="277"/>
      <c r="H448" s="237" t="s">
        <v>259</v>
      </c>
      <c r="I448" s="212" t="s">
        <v>28</v>
      </c>
      <c r="J448" s="234">
        <v>107</v>
      </c>
      <c r="K448" s="218">
        <v>80</v>
      </c>
      <c r="L448" s="147">
        <v>66474890</v>
      </c>
      <c r="M448" s="252"/>
    </row>
    <row r="449" spans="1:15" ht="22.5" customHeight="1" x14ac:dyDescent="0.25">
      <c r="A449" s="374"/>
      <c r="B449" s="301"/>
      <c r="C449" s="303"/>
      <c r="D449" s="17" t="s">
        <v>26</v>
      </c>
      <c r="E449" s="256">
        <v>17659400</v>
      </c>
      <c r="F449" s="50">
        <v>13249965.800000001</v>
      </c>
      <c r="G449" s="277"/>
      <c r="H449" s="100" t="s">
        <v>260</v>
      </c>
      <c r="I449" s="212" t="s">
        <v>28</v>
      </c>
      <c r="J449" s="218">
        <v>38</v>
      </c>
      <c r="K449" s="234">
        <v>37</v>
      </c>
      <c r="L449" s="50">
        <v>17659400</v>
      </c>
      <c r="M449" s="252"/>
    </row>
    <row r="450" spans="1:15" ht="21.75" customHeight="1" x14ac:dyDescent="0.25">
      <c r="A450" s="374"/>
      <c r="B450" s="301"/>
      <c r="C450" s="303"/>
      <c r="D450" s="178" t="s">
        <v>45</v>
      </c>
      <c r="E450" s="141">
        <v>0</v>
      </c>
      <c r="F450" s="240">
        <v>0</v>
      </c>
      <c r="G450" s="277"/>
      <c r="H450" s="230" t="s">
        <v>261</v>
      </c>
      <c r="I450" s="212" t="s">
        <v>28</v>
      </c>
      <c r="J450" s="234">
        <v>18</v>
      </c>
      <c r="K450" s="234">
        <v>15</v>
      </c>
      <c r="L450" s="141">
        <v>0</v>
      </c>
      <c r="M450" s="252"/>
    </row>
    <row r="451" spans="1:15" ht="21" customHeight="1" x14ac:dyDescent="0.25">
      <c r="A451" s="374"/>
      <c r="B451" s="301"/>
      <c r="C451" s="303"/>
      <c r="D451" s="161" t="s">
        <v>46</v>
      </c>
      <c r="E451" s="170">
        <v>0</v>
      </c>
      <c r="F451" s="222">
        <v>0</v>
      </c>
      <c r="G451" s="277"/>
      <c r="H451" s="237" t="s">
        <v>262</v>
      </c>
      <c r="I451" s="212" t="s">
        <v>28</v>
      </c>
      <c r="J451" s="234">
        <v>7</v>
      </c>
      <c r="K451" s="234">
        <v>7</v>
      </c>
      <c r="L451" s="191">
        <v>0</v>
      </c>
      <c r="M451" s="252"/>
    </row>
    <row r="452" spans="1:15" ht="21" customHeight="1" x14ac:dyDescent="0.25">
      <c r="A452" s="148"/>
      <c r="B452" s="169"/>
      <c r="C452" s="150"/>
      <c r="D452" s="162"/>
      <c r="E452" s="171"/>
      <c r="F452" s="223"/>
      <c r="G452" s="210"/>
      <c r="H452" s="228" t="s">
        <v>263</v>
      </c>
      <c r="I452" s="212" t="s">
        <v>28</v>
      </c>
      <c r="J452" s="217" t="s">
        <v>32</v>
      </c>
      <c r="K452" s="217">
        <v>0</v>
      </c>
      <c r="L452" s="192"/>
      <c r="M452" s="252"/>
    </row>
    <row r="453" spans="1:15" ht="17.25" customHeight="1" x14ac:dyDescent="0.25">
      <c r="A453" s="148"/>
      <c r="B453" s="169"/>
      <c r="C453" s="150"/>
      <c r="D453" s="178"/>
      <c r="E453" s="172"/>
      <c r="F453" s="224"/>
      <c r="G453" s="210"/>
      <c r="H453" s="228" t="s">
        <v>264</v>
      </c>
      <c r="I453" s="236" t="s">
        <v>28</v>
      </c>
      <c r="J453" s="217">
        <v>44</v>
      </c>
      <c r="K453" s="217">
        <v>41</v>
      </c>
      <c r="L453" s="193"/>
      <c r="M453" s="252"/>
    </row>
    <row r="454" spans="1:15" ht="50.25" customHeight="1" x14ac:dyDescent="0.25">
      <c r="A454" s="373" t="s">
        <v>265</v>
      </c>
      <c r="B454" s="300" t="s">
        <v>266</v>
      </c>
      <c r="C454" s="300" t="s">
        <v>15</v>
      </c>
      <c r="D454" s="178" t="s">
        <v>16</v>
      </c>
      <c r="E454" s="50">
        <f>E455+E459</f>
        <v>341154314.61000001</v>
      </c>
      <c r="F454" s="50">
        <f>F455+F459</f>
        <v>167361410.25999999</v>
      </c>
      <c r="G454" s="276"/>
      <c r="H454" s="209" t="s">
        <v>267</v>
      </c>
      <c r="I454" s="212" t="s">
        <v>28</v>
      </c>
      <c r="J454" s="236">
        <f>J455+J456+J457+J458+J459</f>
        <v>2144</v>
      </c>
      <c r="K454" s="236">
        <f>K455+K456+K457+K458+K459</f>
        <v>1542</v>
      </c>
      <c r="L454" s="50">
        <f>L455+L459</f>
        <v>341154314.61000001</v>
      </c>
      <c r="M454" s="252"/>
    </row>
    <row r="455" spans="1:15" ht="17.25" customHeight="1" x14ac:dyDescent="0.25">
      <c r="A455" s="374"/>
      <c r="B455" s="301"/>
      <c r="C455" s="303"/>
      <c r="D455" s="178" t="s">
        <v>20</v>
      </c>
      <c r="E455" s="50">
        <f>E456+E457+E458</f>
        <v>341154314.61000001</v>
      </c>
      <c r="F455" s="50">
        <f>F456+F457+F458</f>
        <v>167361410.25999999</v>
      </c>
      <c r="G455" s="277"/>
      <c r="H455" s="235" t="s">
        <v>268</v>
      </c>
      <c r="I455" s="212" t="s">
        <v>28</v>
      </c>
      <c r="J455" s="236">
        <v>553</v>
      </c>
      <c r="K455" s="236">
        <v>373</v>
      </c>
      <c r="L455" s="50">
        <f>L456+L457+L458</f>
        <v>341154314.61000001</v>
      </c>
      <c r="M455" s="252"/>
    </row>
    <row r="456" spans="1:15" ht="22.5" customHeight="1" x14ac:dyDescent="0.25">
      <c r="A456" s="374"/>
      <c r="B456" s="301"/>
      <c r="C456" s="303"/>
      <c r="D456" s="161" t="s">
        <v>23</v>
      </c>
      <c r="E456" s="147">
        <v>341154314.61000001</v>
      </c>
      <c r="F456" s="240">
        <v>167361410.25999999</v>
      </c>
      <c r="G456" s="277"/>
      <c r="H456" s="235" t="s">
        <v>269</v>
      </c>
      <c r="I456" s="212" t="s">
        <v>28</v>
      </c>
      <c r="J456" s="236">
        <v>290</v>
      </c>
      <c r="K456" s="236">
        <v>154</v>
      </c>
      <c r="L456" s="147">
        <v>341154314.61000001</v>
      </c>
      <c r="M456" s="252"/>
    </row>
    <row r="457" spans="1:15" ht="17.25" customHeight="1" x14ac:dyDescent="0.25">
      <c r="A457" s="374"/>
      <c r="B457" s="301"/>
      <c r="C457" s="303"/>
      <c r="D457" s="17" t="s">
        <v>26</v>
      </c>
      <c r="E457" s="50">
        <v>0</v>
      </c>
      <c r="F457" s="50">
        <v>0</v>
      </c>
      <c r="G457" s="277"/>
      <c r="H457" s="210" t="s">
        <v>270</v>
      </c>
      <c r="I457" s="212" t="s">
        <v>28</v>
      </c>
      <c r="J457" s="236">
        <v>580</v>
      </c>
      <c r="K457" s="236">
        <v>430</v>
      </c>
      <c r="L457" s="50">
        <v>0</v>
      </c>
      <c r="M457" s="252"/>
    </row>
    <row r="458" spans="1:15" ht="17.25" customHeight="1" x14ac:dyDescent="0.25">
      <c r="A458" s="374"/>
      <c r="B458" s="301"/>
      <c r="C458" s="303"/>
      <c r="D458" s="178" t="s">
        <v>45</v>
      </c>
      <c r="E458" s="141">
        <v>0</v>
      </c>
      <c r="F458" s="240">
        <v>0</v>
      </c>
      <c r="G458" s="277"/>
      <c r="H458" s="209" t="s">
        <v>271</v>
      </c>
      <c r="I458" s="212" t="s">
        <v>28</v>
      </c>
      <c r="J458" s="236">
        <v>492</v>
      </c>
      <c r="K458" s="236">
        <v>402</v>
      </c>
      <c r="L458" s="52">
        <v>0</v>
      </c>
      <c r="M458" s="252"/>
    </row>
    <row r="459" spans="1:15" ht="17.25" customHeight="1" x14ac:dyDescent="0.25">
      <c r="A459" s="375"/>
      <c r="B459" s="301"/>
      <c r="C459" s="303"/>
      <c r="D459" s="17" t="s">
        <v>46</v>
      </c>
      <c r="E459" s="170">
        <v>0</v>
      </c>
      <c r="F459" s="222">
        <v>0</v>
      </c>
      <c r="G459" s="278"/>
      <c r="H459" s="235" t="s">
        <v>272</v>
      </c>
      <c r="I459" s="212" t="s">
        <v>28</v>
      </c>
      <c r="J459" s="236">
        <v>229</v>
      </c>
      <c r="K459" s="236">
        <v>183</v>
      </c>
      <c r="L459" s="21">
        <v>0</v>
      </c>
      <c r="M459" s="252"/>
    </row>
    <row r="460" spans="1:15" ht="17.25" customHeight="1" x14ac:dyDescent="0.25">
      <c r="A460" s="373" t="s">
        <v>273</v>
      </c>
      <c r="B460" s="300" t="s">
        <v>274</v>
      </c>
      <c r="C460" s="300" t="s">
        <v>15</v>
      </c>
      <c r="D460" s="178" t="s">
        <v>16</v>
      </c>
      <c r="E460" s="50">
        <f>E461+E465</f>
        <v>5000000</v>
      </c>
      <c r="F460" s="50">
        <f>F461+F465</f>
        <v>2265335</v>
      </c>
      <c r="G460" s="276"/>
      <c r="H460" s="276" t="s">
        <v>275</v>
      </c>
      <c r="I460" s="279" t="s">
        <v>28</v>
      </c>
      <c r="J460" s="279">
        <v>400</v>
      </c>
      <c r="K460" s="279">
        <v>170</v>
      </c>
      <c r="L460" s="50">
        <f>L461+L465</f>
        <v>5000000</v>
      </c>
      <c r="M460" s="252"/>
    </row>
    <row r="461" spans="1:15" ht="17.25" customHeight="1" x14ac:dyDescent="0.25">
      <c r="A461" s="374"/>
      <c r="B461" s="301"/>
      <c r="C461" s="303"/>
      <c r="D461" s="178" t="s">
        <v>20</v>
      </c>
      <c r="E461" s="50">
        <f>E462+E463+E464</f>
        <v>5000000</v>
      </c>
      <c r="F461" s="50">
        <f>F462+F463+F464</f>
        <v>2265335</v>
      </c>
      <c r="G461" s="277"/>
      <c r="H461" s="277"/>
      <c r="I461" s="280"/>
      <c r="J461" s="280"/>
      <c r="K461" s="280"/>
      <c r="L461" s="50">
        <f>L462+L463+L464</f>
        <v>5000000</v>
      </c>
      <c r="M461" s="252"/>
    </row>
    <row r="462" spans="1:15" ht="17.25" customHeight="1" x14ac:dyDescent="0.25">
      <c r="A462" s="374"/>
      <c r="B462" s="301"/>
      <c r="C462" s="303"/>
      <c r="D462" s="161" t="s">
        <v>23</v>
      </c>
      <c r="E462" s="147">
        <v>5000000</v>
      </c>
      <c r="F462" s="257">
        <v>2265335</v>
      </c>
      <c r="G462" s="277"/>
      <c r="H462" s="277"/>
      <c r="I462" s="280"/>
      <c r="J462" s="280"/>
      <c r="K462" s="280"/>
      <c r="L462" s="147">
        <v>5000000</v>
      </c>
      <c r="M462" s="252"/>
      <c r="N462" s="254">
        <v>2491189.64</v>
      </c>
      <c r="O462" s="108" t="s">
        <v>559</v>
      </c>
    </row>
    <row r="463" spans="1:15" ht="17.25" customHeight="1" x14ac:dyDescent="0.25">
      <c r="A463" s="374"/>
      <c r="B463" s="301"/>
      <c r="C463" s="303"/>
      <c r="D463" s="17" t="s">
        <v>26</v>
      </c>
      <c r="E463" s="50">
        <v>0</v>
      </c>
      <c r="F463" s="50">
        <v>0</v>
      </c>
      <c r="G463" s="277"/>
      <c r="H463" s="277"/>
      <c r="I463" s="280"/>
      <c r="J463" s="280"/>
      <c r="K463" s="280"/>
      <c r="L463" s="50">
        <v>0</v>
      </c>
      <c r="M463" s="252"/>
    </row>
    <row r="464" spans="1:15" ht="18.75" customHeight="1" x14ac:dyDescent="0.25">
      <c r="A464" s="374"/>
      <c r="B464" s="301"/>
      <c r="C464" s="303"/>
      <c r="D464" s="178" t="s">
        <v>45</v>
      </c>
      <c r="E464" s="141">
        <v>0</v>
      </c>
      <c r="F464" s="240">
        <v>0</v>
      </c>
      <c r="G464" s="277"/>
      <c r="H464" s="277"/>
      <c r="I464" s="280"/>
      <c r="J464" s="280"/>
      <c r="K464" s="280"/>
      <c r="L464" s="52">
        <v>0</v>
      </c>
      <c r="M464" s="252"/>
    </row>
    <row r="465" spans="1:13" ht="24" customHeight="1" x14ac:dyDescent="0.25">
      <c r="A465" s="375"/>
      <c r="B465" s="301"/>
      <c r="C465" s="303"/>
      <c r="D465" s="17" t="s">
        <v>46</v>
      </c>
      <c r="E465" s="170">
        <v>0</v>
      </c>
      <c r="F465" s="222">
        <v>0</v>
      </c>
      <c r="G465" s="278"/>
      <c r="H465" s="278"/>
      <c r="I465" s="281"/>
      <c r="J465" s="281"/>
      <c r="K465" s="281"/>
      <c r="L465" s="21">
        <v>0</v>
      </c>
      <c r="M465" s="252"/>
    </row>
    <row r="466" spans="1:13" s="12" customFormat="1" ht="13.5" customHeight="1" x14ac:dyDescent="0.2">
      <c r="A466" s="420" t="s">
        <v>276</v>
      </c>
      <c r="B466" s="359" t="s">
        <v>277</v>
      </c>
      <c r="C466" s="359"/>
      <c r="D466" s="48" t="s">
        <v>16</v>
      </c>
      <c r="E466" s="95">
        <f>E467+E471</f>
        <v>43042503</v>
      </c>
      <c r="F466" s="95">
        <f>F467+F471</f>
        <v>31800000</v>
      </c>
      <c r="G466" s="407"/>
      <c r="H466" s="96"/>
      <c r="I466" s="96"/>
      <c r="J466" s="96"/>
      <c r="K466" s="96"/>
      <c r="L466" s="95">
        <f>L467+L471</f>
        <v>43042503</v>
      </c>
      <c r="M466" s="252"/>
    </row>
    <row r="467" spans="1:13" s="12" customFormat="1" ht="18" customHeight="1" x14ac:dyDescent="0.2">
      <c r="A467" s="413"/>
      <c r="B467" s="421"/>
      <c r="C467" s="422"/>
      <c r="D467" s="44" t="s">
        <v>20</v>
      </c>
      <c r="E467" s="95">
        <f>E468+E469+E470</f>
        <v>43042503</v>
      </c>
      <c r="F467" s="95">
        <f>F468+F469+F470</f>
        <v>31800000</v>
      </c>
      <c r="G467" s="423"/>
      <c r="H467" s="98"/>
      <c r="I467" s="98"/>
      <c r="J467" s="98"/>
      <c r="K467" s="98"/>
      <c r="L467" s="95">
        <f>L468+L469+L470</f>
        <v>43042503</v>
      </c>
      <c r="M467" s="252"/>
    </row>
    <row r="468" spans="1:13" s="12" customFormat="1" ht="11.25" customHeight="1" x14ac:dyDescent="0.2">
      <c r="A468" s="413"/>
      <c r="B468" s="421"/>
      <c r="C468" s="422"/>
      <c r="D468" s="44" t="s">
        <v>23</v>
      </c>
      <c r="E468" s="95">
        <f t="shared" ref="E468:F471" si="38">E474</f>
        <v>43042503</v>
      </c>
      <c r="F468" s="95">
        <f t="shared" ref="F468" si="39">F474</f>
        <v>31800000</v>
      </c>
      <c r="G468" s="423"/>
      <c r="H468" s="98"/>
      <c r="I468" s="98"/>
      <c r="J468" s="98"/>
      <c r="K468" s="98"/>
      <c r="L468" s="95">
        <f t="shared" ref="L468:L471" si="40">L474</f>
        <v>43042503</v>
      </c>
      <c r="M468" s="252"/>
    </row>
    <row r="469" spans="1:13" s="12" customFormat="1" ht="13.5" customHeight="1" x14ac:dyDescent="0.2">
      <c r="A469" s="413"/>
      <c r="B469" s="421"/>
      <c r="C469" s="422"/>
      <c r="D469" s="48" t="s">
        <v>26</v>
      </c>
      <c r="E469" s="95">
        <f t="shared" si="38"/>
        <v>0</v>
      </c>
      <c r="F469" s="95">
        <f t="shared" ref="F469" si="41">F475</f>
        <v>0</v>
      </c>
      <c r="G469" s="423"/>
      <c r="H469" s="98"/>
      <c r="I469" s="98"/>
      <c r="J469" s="98"/>
      <c r="K469" s="98"/>
      <c r="L469" s="95">
        <f t="shared" si="40"/>
        <v>0</v>
      </c>
      <c r="M469" s="252"/>
    </row>
    <row r="470" spans="1:13" s="12" customFormat="1" ht="22.5" customHeight="1" x14ac:dyDescent="0.2">
      <c r="A470" s="413"/>
      <c r="B470" s="421"/>
      <c r="C470" s="422"/>
      <c r="D470" s="44" t="s">
        <v>45</v>
      </c>
      <c r="E470" s="95">
        <f t="shared" si="38"/>
        <v>0</v>
      </c>
      <c r="F470" s="95">
        <f t="shared" si="38"/>
        <v>0</v>
      </c>
      <c r="G470" s="423"/>
      <c r="H470" s="98"/>
      <c r="I470" s="98"/>
      <c r="J470" s="98"/>
      <c r="K470" s="98"/>
      <c r="L470" s="95">
        <f t="shared" si="40"/>
        <v>0</v>
      </c>
      <c r="M470" s="252"/>
    </row>
    <row r="471" spans="1:13" s="12" customFormat="1" ht="12.75" customHeight="1" x14ac:dyDescent="0.2">
      <c r="A471" s="413"/>
      <c r="B471" s="421"/>
      <c r="C471" s="434"/>
      <c r="D471" s="48" t="s">
        <v>46</v>
      </c>
      <c r="E471" s="95">
        <f t="shared" si="38"/>
        <v>0</v>
      </c>
      <c r="F471" s="95">
        <f t="shared" si="38"/>
        <v>0</v>
      </c>
      <c r="G471" s="423"/>
      <c r="H471" s="99"/>
      <c r="I471" s="99"/>
      <c r="J471" s="99"/>
      <c r="K471" s="99"/>
      <c r="L471" s="95">
        <f t="shared" si="40"/>
        <v>0</v>
      </c>
      <c r="M471" s="252"/>
    </row>
    <row r="472" spans="1:13" ht="16.5" customHeight="1" x14ac:dyDescent="0.25">
      <c r="A472" s="373" t="s">
        <v>278</v>
      </c>
      <c r="B472" s="300" t="s">
        <v>279</v>
      </c>
      <c r="C472" s="300" t="s">
        <v>15</v>
      </c>
      <c r="D472" s="178" t="s">
        <v>16</v>
      </c>
      <c r="E472" s="50">
        <f>E473+E477</f>
        <v>43042503</v>
      </c>
      <c r="F472" s="50">
        <f>F473+F477</f>
        <v>31800000</v>
      </c>
      <c r="G472" s="276"/>
      <c r="H472" s="209" t="s">
        <v>280</v>
      </c>
      <c r="I472" s="212" t="s">
        <v>151</v>
      </c>
      <c r="J472" s="212">
        <v>36110</v>
      </c>
      <c r="K472" s="212">
        <v>27083</v>
      </c>
      <c r="L472" s="50">
        <f>L473+L477</f>
        <v>43042503</v>
      </c>
      <c r="M472" s="252"/>
    </row>
    <row r="473" spans="1:13" ht="20.25" customHeight="1" x14ac:dyDescent="0.25">
      <c r="A473" s="374"/>
      <c r="B473" s="301"/>
      <c r="C473" s="303"/>
      <c r="D473" s="178" t="s">
        <v>20</v>
      </c>
      <c r="E473" s="50">
        <f>E474+E475+E476</f>
        <v>43042503</v>
      </c>
      <c r="F473" s="50">
        <f>F474+F475+F476</f>
        <v>31800000</v>
      </c>
      <c r="G473" s="277"/>
      <c r="H473" s="235" t="s">
        <v>281</v>
      </c>
      <c r="I473" s="212" t="s">
        <v>151</v>
      </c>
      <c r="J473" s="234">
        <v>3350</v>
      </c>
      <c r="K473" s="234">
        <v>2513</v>
      </c>
      <c r="L473" s="50">
        <f>L474+L475+L476</f>
        <v>43042503</v>
      </c>
      <c r="M473" s="252"/>
    </row>
    <row r="474" spans="1:13" ht="19.5" customHeight="1" x14ac:dyDescent="0.25">
      <c r="A474" s="374"/>
      <c r="B474" s="301"/>
      <c r="C474" s="303"/>
      <c r="D474" s="161" t="s">
        <v>23</v>
      </c>
      <c r="E474" s="147">
        <v>43042503</v>
      </c>
      <c r="F474" s="240">
        <v>31800000</v>
      </c>
      <c r="G474" s="277"/>
      <c r="H474" s="230" t="s">
        <v>282</v>
      </c>
      <c r="I474" s="212" t="s">
        <v>151</v>
      </c>
      <c r="J474" s="219">
        <v>32760</v>
      </c>
      <c r="K474" s="219">
        <v>24570</v>
      </c>
      <c r="L474" s="147">
        <v>43042503</v>
      </c>
      <c r="M474" s="252"/>
    </row>
    <row r="475" spans="1:13" ht="23.25" customHeight="1" x14ac:dyDescent="0.25">
      <c r="A475" s="374"/>
      <c r="B475" s="301"/>
      <c r="C475" s="303"/>
      <c r="D475" s="17" t="s">
        <v>26</v>
      </c>
      <c r="E475" s="50">
        <v>0</v>
      </c>
      <c r="F475" s="50">
        <v>0</v>
      </c>
      <c r="G475" s="277"/>
      <c r="H475" s="229" t="s">
        <v>283</v>
      </c>
      <c r="I475" s="236" t="s">
        <v>151</v>
      </c>
      <c r="J475" s="181">
        <v>13650</v>
      </c>
      <c r="K475" s="181">
        <v>10238</v>
      </c>
      <c r="L475" s="50">
        <v>0</v>
      </c>
      <c r="M475" s="252"/>
    </row>
    <row r="476" spans="1:13" ht="32.25" customHeight="1" x14ac:dyDescent="0.25">
      <c r="A476" s="374"/>
      <c r="B476" s="301"/>
      <c r="C476" s="303"/>
      <c r="D476" s="178" t="s">
        <v>45</v>
      </c>
      <c r="E476" s="141">
        <v>0</v>
      </c>
      <c r="F476" s="240">
        <v>0</v>
      </c>
      <c r="G476" s="277"/>
      <c r="H476" s="237" t="s">
        <v>176</v>
      </c>
      <c r="I476" s="214" t="s">
        <v>52</v>
      </c>
      <c r="J476" s="182">
        <v>100</v>
      </c>
      <c r="K476" s="181">
        <v>100</v>
      </c>
      <c r="L476" s="52">
        <v>0</v>
      </c>
      <c r="M476" s="252"/>
    </row>
    <row r="477" spans="1:13" ht="19.5" x14ac:dyDescent="0.25">
      <c r="A477" s="375"/>
      <c r="B477" s="302"/>
      <c r="C477" s="304"/>
      <c r="D477" s="17" t="s">
        <v>46</v>
      </c>
      <c r="E477" s="10">
        <v>0</v>
      </c>
      <c r="F477" s="10">
        <v>0</v>
      </c>
      <c r="G477" s="278"/>
      <c r="H477" s="229" t="s">
        <v>177</v>
      </c>
      <c r="I477" s="213" t="s">
        <v>52</v>
      </c>
      <c r="J477" s="181">
        <v>54</v>
      </c>
      <c r="K477" s="181">
        <v>54</v>
      </c>
      <c r="L477" s="10">
        <v>0</v>
      </c>
      <c r="M477" s="252"/>
    </row>
    <row r="478" spans="1:13" s="12" customFormat="1" ht="13.5" customHeight="1" x14ac:dyDescent="0.2">
      <c r="A478" s="420" t="s">
        <v>284</v>
      </c>
      <c r="B478" s="359" t="s">
        <v>285</v>
      </c>
      <c r="C478" s="359"/>
      <c r="D478" s="48" t="s">
        <v>16</v>
      </c>
      <c r="E478" s="95">
        <f>E479+E483</f>
        <v>21761720.43</v>
      </c>
      <c r="F478" s="95">
        <f>F479+F483</f>
        <v>7980048.0399999991</v>
      </c>
      <c r="G478" s="407"/>
      <c r="H478" s="96"/>
      <c r="I478" s="96"/>
      <c r="J478" s="96"/>
      <c r="K478" s="96"/>
      <c r="L478" s="95">
        <f>L479+L483</f>
        <v>21761720.43</v>
      </c>
      <c r="M478" s="252"/>
    </row>
    <row r="479" spans="1:13" s="12" customFormat="1" ht="18" customHeight="1" x14ac:dyDescent="0.2">
      <c r="A479" s="413"/>
      <c r="B479" s="421"/>
      <c r="C479" s="422"/>
      <c r="D479" s="44" t="s">
        <v>20</v>
      </c>
      <c r="E479" s="95">
        <f>E480+E481+E482</f>
        <v>21761720.43</v>
      </c>
      <c r="F479" s="95">
        <f>F480+F481+F482</f>
        <v>7980048.0399999991</v>
      </c>
      <c r="G479" s="423"/>
      <c r="H479" s="98"/>
      <c r="I479" s="98"/>
      <c r="J479" s="98"/>
      <c r="K479" s="98"/>
      <c r="L479" s="95">
        <f>L480+L481+L482</f>
        <v>21761720.43</v>
      </c>
      <c r="M479" s="252"/>
    </row>
    <row r="480" spans="1:13" s="12" customFormat="1" ht="11.25" customHeight="1" x14ac:dyDescent="0.2">
      <c r="A480" s="413"/>
      <c r="B480" s="421"/>
      <c r="C480" s="422"/>
      <c r="D480" s="44" t="s">
        <v>23</v>
      </c>
      <c r="E480" s="95">
        <f>E486+E492+E498</f>
        <v>1523320.43</v>
      </c>
      <c r="F480" s="95">
        <f>F486+F492+F498</f>
        <v>558603.47</v>
      </c>
      <c r="G480" s="423"/>
      <c r="H480" s="98"/>
      <c r="I480" s="98"/>
      <c r="J480" s="98"/>
      <c r="K480" s="98"/>
      <c r="L480" s="95">
        <f>L486+L492+L498</f>
        <v>1523320.43</v>
      </c>
      <c r="M480" s="252"/>
    </row>
    <row r="481" spans="1:13" s="12" customFormat="1" ht="13.5" customHeight="1" x14ac:dyDescent="0.2">
      <c r="A481" s="413"/>
      <c r="B481" s="421"/>
      <c r="C481" s="422"/>
      <c r="D481" s="48" t="s">
        <v>26</v>
      </c>
      <c r="E481" s="95">
        <f>E487+E493+E499</f>
        <v>20238400</v>
      </c>
      <c r="F481" s="95">
        <f>F487+F493+F499</f>
        <v>7421444.5699999994</v>
      </c>
      <c r="G481" s="423"/>
      <c r="H481" s="98"/>
      <c r="I481" s="98"/>
      <c r="J481" s="98"/>
      <c r="K481" s="98"/>
      <c r="L481" s="95">
        <f>L487+L493+L499</f>
        <v>20238400</v>
      </c>
      <c r="M481" s="252"/>
    </row>
    <row r="482" spans="1:13" s="12" customFormat="1" ht="22.5" customHeight="1" x14ac:dyDescent="0.2">
      <c r="A482" s="413"/>
      <c r="B482" s="421"/>
      <c r="C482" s="422"/>
      <c r="D482" s="44" t="s">
        <v>45</v>
      </c>
      <c r="E482" s="95">
        <f>E488+E494+E506</f>
        <v>0</v>
      </c>
      <c r="F482" s="95">
        <f>F488+F494+F506</f>
        <v>0</v>
      </c>
      <c r="G482" s="423"/>
      <c r="H482" s="98"/>
      <c r="I482" s="98"/>
      <c r="J482" s="98"/>
      <c r="K482" s="98"/>
      <c r="L482" s="95">
        <f>L488+L494+L506</f>
        <v>0</v>
      </c>
      <c r="M482" s="252"/>
    </row>
    <row r="483" spans="1:13" s="12" customFormat="1" ht="12.75" customHeight="1" x14ac:dyDescent="0.2">
      <c r="A483" s="413"/>
      <c r="B483" s="421"/>
      <c r="C483" s="434"/>
      <c r="D483" s="48" t="s">
        <v>46</v>
      </c>
      <c r="E483" s="95">
        <f>E489+E495+E507</f>
        <v>0</v>
      </c>
      <c r="F483" s="95">
        <f>F489+F495+F507</f>
        <v>0</v>
      </c>
      <c r="G483" s="423"/>
      <c r="H483" s="99"/>
      <c r="I483" s="99"/>
      <c r="J483" s="99"/>
      <c r="K483" s="99"/>
      <c r="L483" s="95">
        <f>L489+L495+L507</f>
        <v>0</v>
      </c>
      <c r="M483" s="252"/>
    </row>
    <row r="484" spans="1:13" x14ac:dyDescent="0.25">
      <c r="A484" s="373" t="s">
        <v>286</v>
      </c>
      <c r="B484" s="300" t="s">
        <v>287</v>
      </c>
      <c r="C484" s="300" t="s">
        <v>15</v>
      </c>
      <c r="D484" s="17" t="s">
        <v>16</v>
      </c>
      <c r="E484" s="50">
        <f>E485+E489</f>
        <v>14933548.390000001</v>
      </c>
      <c r="F484" s="50">
        <f>F485+F489</f>
        <v>5845712.8099999996</v>
      </c>
      <c r="G484" s="276"/>
      <c r="H484" s="276" t="s">
        <v>288</v>
      </c>
      <c r="I484" s="279" t="s">
        <v>52</v>
      </c>
      <c r="J484" s="279">
        <v>24</v>
      </c>
      <c r="K484" s="279">
        <v>20.3</v>
      </c>
      <c r="L484" s="50">
        <f>L485+L489</f>
        <v>14933548.390000001</v>
      </c>
      <c r="M484" s="252"/>
    </row>
    <row r="485" spans="1:13" ht="25.5" customHeight="1" x14ac:dyDescent="0.25">
      <c r="A485" s="374"/>
      <c r="B485" s="301"/>
      <c r="C485" s="303"/>
      <c r="D485" s="178" t="s">
        <v>20</v>
      </c>
      <c r="E485" s="50">
        <f>E486+E487+E488</f>
        <v>14933548.390000001</v>
      </c>
      <c r="F485" s="50">
        <f>F486+F487+F488</f>
        <v>5845712.8099999996</v>
      </c>
      <c r="G485" s="277"/>
      <c r="H485" s="277"/>
      <c r="I485" s="280"/>
      <c r="J485" s="280"/>
      <c r="K485" s="280"/>
      <c r="L485" s="50">
        <f>L486+L487+L488</f>
        <v>14933548.390000001</v>
      </c>
      <c r="M485" s="252"/>
    </row>
    <row r="486" spans="1:13" x14ac:dyDescent="0.25">
      <c r="A486" s="374"/>
      <c r="B486" s="301"/>
      <c r="C486" s="303"/>
      <c r="D486" s="161" t="s">
        <v>23</v>
      </c>
      <c r="E486" s="147">
        <v>1045348.39</v>
      </c>
      <c r="F486" s="50">
        <v>409200</v>
      </c>
      <c r="G486" s="277"/>
      <c r="H486" s="278"/>
      <c r="I486" s="281"/>
      <c r="J486" s="281"/>
      <c r="K486" s="281"/>
      <c r="L486" s="54">
        <v>1045348.39</v>
      </c>
      <c r="M486" s="252"/>
    </row>
    <row r="487" spans="1:13" ht="13.5" customHeight="1" x14ac:dyDescent="0.25">
      <c r="A487" s="374"/>
      <c r="B487" s="301"/>
      <c r="C487" s="303"/>
      <c r="D487" s="17" t="s">
        <v>26</v>
      </c>
      <c r="E487" s="50">
        <v>13888200</v>
      </c>
      <c r="F487" s="50">
        <v>5436512.8099999996</v>
      </c>
      <c r="G487" s="277"/>
      <c r="H487" s="276" t="s">
        <v>289</v>
      </c>
      <c r="I487" s="279" t="s">
        <v>52</v>
      </c>
      <c r="J487" s="279">
        <v>95</v>
      </c>
      <c r="K487" s="279">
        <v>71.3</v>
      </c>
      <c r="L487" s="50">
        <v>13888200</v>
      </c>
      <c r="M487" s="252"/>
    </row>
    <row r="488" spans="1:13" ht="29.25" customHeight="1" x14ac:dyDescent="0.25">
      <c r="A488" s="374"/>
      <c r="B488" s="301"/>
      <c r="C488" s="303"/>
      <c r="D488" s="178" t="s">
        <v>45</v>
      </c>
      <c r="E488" s="141">
        <v>0</v>
      </c>
      <c r="F488" s="240">
        <v>0</v>
      </c>
      <c r="G488" s="277"/>
      <c r="H488" s="277"/>
      <c r="I488" s="280"/>
      <c r="J488" s="280"/>
      <c r="K488" s="280"/>
      <c r="L488" s="52">
        <v>0</v>
      </c>
      <c r="M488" s="252"/>
    </row>
    <row r="489" spans="1:13" ht="45" customHeight="1" x14ac:dyDescent="0.25">
      <c r="A489" s="375"/>
      <c r="B489" s="301"/>
      <c r="C489" s="303"/>
      <c r="D489" s="17" t="s">
        <v>46</v>
      </c>
      <c r="E489" s="170">
        <v>0</v>
      </c>
      <c r="F489" s="222">
        <v>0</v>
      </c>
      <c r="G489" s="278"/>
      <c r="H489" s="278"/>
      <c r="I489" s="281"/>
      <c r="J489" s="281"/>
      <c r="K489" s="281"/>
      <c r="L489" s="21">
        <v>0</v>
      </c>
      <c r="M489" s="252"/>
    </row>
    <row r="490" spans="1:13" ht="15" customHeight="1" x14ac:dyDescent="0.25">
      <c r="A490" s="373" t="s">
        <v>290</v>
      </c>
      <c r="B490" s="300" t="s">
        <v>291</v>
      </c>
      <c r="C490" s="300" t="s">
        <v>15</v>
      </c>
      <c r="D490" s="17" t="s">
        <v>16</v>
      </c>
      <c r="E490" s="50">
        <f>E491+E495</f>
        <v>2770967.74</v>
      </c>
      <c r="F490" s="50">
        <f>F491+F495</f>
        <v>24521.53</v>
      </c>
      <c r="G490" s="276"/>
      <c r="H490" s="276" t="s">
        <v>292</v>
      </c>
      <c r="I490" s="279" t="s">
        <v>52</v>
      </c>
      <c r="J490" s="279">
        <v>93</v>
      </c>
      <c r="K490" s="279">
        <v>69.8</v>
      </c>
      <c r="L490" s="50">
        <f>L491+L495</f>
        <v>2770967.74</v>
      </c>
      <c r="M490" s="252"/>
    </row>
    <row r="491" spans="1:13" ht="25.5" customHeight="1" x14ac:dyDescent="0.25">
      <c r="A491" s="374"/>
      <c r="B491" s="301"/>
      <c r="C491" s="303"/>
      <c r="D491" s="178" t="s">
        <v>20</v>
      </c>
      <c r="E491" s="50">
        <f>E492+E493+E494</f>
        <v>2770967.74</v>
      </c>
      <c r="F491" s="50">
        <f>F492+F493+F494</f>
        <v>24521.53</v>
      </c>
      <c r="G491" s="277"/>
      <c r="H491" s="277"/>
      <c r="I491" s="280"/>
      <c r="J491" s="280"/>
      <c r="K491" s="280"/>
      <c r="L491" s="50">
        <f>L492+L493+L494</f>
        <v>2770967.74</v>
      </c>
      <c r="M491" s="252"/>
    </row>
    <row r="492" spans="1:13" ht="14.25" customHeight="1" x14ac:dyDescent="0.25">
      <c r="A492" s="374"/>
      <c r="B492" s="301"/>
      <c r="C492" s="303"/>
      <c r="D492" s="161" t="s">
        <v>23</v>
      </c>
      <c r="E492" s="147">
        <v>193967.74</v>
      </c>
      <c r="F492" s="240">
        <v>1716.51</v>
      </c>
      <c r="G492" s="277"/>
      <c r="H492" s="277"/>
      <c r="I492" s="280"/>
      <c r="J492" s="280"/>
      <c r="K492" s="280"/>
      <c r="L492" s="54">
        <v>193967.74</v>
      </c>
      <c r="M492" s="252"/>
    </row>
    <row r="493" spans="1:13" ht="24.75" customHeight="1" x14ac:dyDescent="0.25">
      <c r="A493" s="374"/>
      <c r="B493" s="301"/>
      <c r="C493" s="303"/>
      <c r="D493" s="17" t="s">
        <v>26</v>
      </c>
      <c r="E493" s="50">
        <v>2577000</v>
      </c>
      <c r="F493" s="50">
        <v>22805.02</v>
      </c>
      <c r="G493" s="277"/>
      <c r="H493" s="280"/>
      <c r="I493" s="280"/>
      <c r="J493" s="280"/>
      <c r="K493" s="280"/>
      <c r="L493" s="50">
        <v>2577000</v>
      </c>
      <c r="M493" s="252"/>
    </row>
    <row r="494" spans="1:13" ht="21.75" customHeight="1" x14ac:dyDescent="0.25">
      <c r="A494" s="374"/>
      <c r="B494" s="301"/>
      <c r="C494" s="303"/>
      <c r="D494" s="178" t="s">
        <v>45</v>
      </c>
      <c r="E494" s="141">
        <v>0</v>
      </c>
      <c r="F494" s="240">
        <v>0</v>
      </c>
      <c r="G494" s="277"/>
      <c r="H494" s="280"/>
      <c r="I494" s="280"/>
      <c r="J494" s="280"/>
      <c r="K494" s="280"/>
      <c r="L494" s="52">
        <v>0</v>
      </c>
      <c r="M494" s="252"/>
    </row>
    <row r="495" spans="1:13" ht="39.75" customHeight="1" x14ac:dyDescent="0.25">
      <c r="A495" s="375"/>
      <c r="B495" s="301"/>
      <c r="C495" s="303"/>
      <c r="D495" s="17" t="s">
        <v>46</v>
      </c>
      <c r="E495" s="170">
        <v>0</v>
      </c>
      <c r="F495" s="222">
        <v>0</v>
      </c>
      <c r="G495" s="278"/>
      <c r="H495" s="281"/>
      <c r="I495" s="281"/>
      <c r="J495" s="281"/>
      <c r="K495" s="281"/>
      <c r="L495" s="21">
        <v>0</v>
      </c>
      <c r="M495" s="252"/>
    </row>
    <row r="496" spans="1:13" x14ac:dyDescent="0.25">
      <c r="A496" s="373" t="s">
        <v>293</v>
      </c>
      <c r="B496" s="300" t="s">
        <v>294</v>
      </c>
      <c r="C496" s="300" t="s">
        <v>15</v>
      </c>
      <c r="D496" s="17" t="s">
        <v>16</v>
      </c>
      <c r="E496" s="50">
        <f>E497+E501</f>
        <v>4057204.3</v>
      </c>
      <c r="F496" s="50">
        <f>F497+F501</f>
        <v>2109813.7000000002</v>
      </c>
      <c r="G496" s="276"/>
      <c r="H496" s="276" t="s">
        <v>295</v>
      </c>
      <c r="I496" s="279" t="s">
        <v>52</v>
      </c>
      <c r="J496" s="279">
        <v>72.5</v>
      </c>
      <c r="K496" s="279">
        <v>65</v>
      </c>
      <c r="L496" s="50">
        <f>L497+L501</f>
        <v>4057204.3</v>
      </c>
      <c r="M496" s="252"/>
    </row>
    <row r="497" spans="1:13" ht="19.5" x14ac:dyDescent="0.25">
      <c r="A497" s="374"/>
      <c r="B497" s="301"/>
      <c r="C497" s="303"/>
      <c r="D497" s="178" t="s">
        <v>20</v>
      </c>
      <c r="E497" s="50">
        <f>E498+E499+E500</f>
        <v>4057204.3</v>
      </c>
      <c r="F497" s="50">
        <f>F498+F499+F500</f>
        <v>2109813.7000000002</v>
      </c>
      <c r="G497" s="277"/>
      <c r="H497" s="277"/>
      <c r="I497" s="280"/>
      <c r="J497" s="280"/>
      <c r="K497" s="280"/>
      <c r="L497" s="50">
        <f>L498+L499+L500</f>
        <v>4057204.3</v>
      </c>
      <c r="M497" s="252"/>
    </row>
    <row r="498" spans="1:13" x14ac:dyDescent="0.25">
      <c r="A498" s="374"/>
      <c r="B498" s="301"/>
      <c r="C498" s="303"/>
      <c r="D498" s="161" t="s">
        <v>23</v>
      </c>
      <c r="E498" s="147">
        <v>284004.3</v>
      </c>
      <c r="F498" s="240">
        <v>147686.96</v>
      </c>
      <c r="G498" s="277"/>
      <c r="H498" s="277"/>
      <c r="I498" s="280"/>
      <c r="J498" s="280"/>
      <c r="K498" s="280"/>
      <c r="L498" s="54">
        <v>284004.3</v>
      </c>
      <c r="M498" s="252"/>
    </row>
    <row r="499" spans="1:13" x14ac:dyDescent="0.25">
      <c r="A499" s="374"/>
      <c r="B499" s="301"/>
      <c r="C499" s="303"/>
      <c r="D499" s="17" t="s">
        <v>26</v>
      </c>
      <c r="E499" s="50">
        <v>3773200</v>
      </c>
      <c r="F499" s="50">
        <v>1962126.74</v>
      </c>
      <c r="G499" s="277"/>
      <c r="H499" s="277"/>
      <c r="I499" s="280"/>
      <c r="J499" s="280"/>
      <c r="K499" s="280"/>
      <c r="L499" s="50">
        <v>3773200</v>
      </c>
      <c r="M499" s="252"/>
    </row>
    <row r="500" spans="1:13" ht="19.5" x14ac:dyDescent="0.25">
      <c r="A500" s="374"/>
      <c r="B500" s="301"/>
      <c r="C500" s="303"/>
      <c r="D500" s="178" t="s">
        <v>45</v>
      </c>
      <c r="E500" s="141">
        <v>0</v>
      </c>
      <c r="F500" s="240">
        <v>0</v>
      </c>
      <c r="G500" s="277"/>
      <c r="H500" s="277"/>
      <c r="I500" s="280"/>
      <c r="J500" s="280"/>
      <c r="K500" s="280"/>
      <c r="L500" s="52">
        <v>0</v>
      </c>
      <c r="M500" s="252"/>
    </row>
    <row r="501" spans="1:13" ht="120.75" customHeight="1" x14ac:dyDescent="0.25">
      <c r="A501" s="375"/>
      <c r="B501" s="301"/>
      <c r="C501" s="303"/>
      <c r="D501" s="17" t="s">
        <v>46</v>
      </c>
      <c r="E501" s="170">
        <v>0</v>
      </c>
      <c r="F501" s="222">
        <v>0</v>
      </c>
      <c r="G501" s="278"/>
      <c r="H501" s="278"/>
      <c r="I501" s="281"/>
      <c r="J501" s="281"/>
      <c r="K501" s="281"/>
      <c r="L501" s="21">
        <v>0</v>
      </c>
      <c r="M501" s="252"/>
    </row>
    <row r="502" spans="1:13" s="12" customFormat="1" ht="13.5" customHeight="1" x14ac:dyDescent="0.2">
      <c r="A502" s="420" t="s">
        <v>296</v>
      </c>
      <c r="B502" s="359" t="s">
        <v>297</v>
      </c>
      <c r="C502" s="359"/>
      <c r="D502" s="48" t="s">
        <v>16</v>
      </c>
      <c r="E502" s="95">
        <f>E503+E507</f>
        <v>150824767.75999999</v>
      </c>
      <c r="F502" s="95">
        <f>F503+F507</f>
        <v>113216838.06999999</v>
      </c>
      <c r="G502" s="407"/>
      <c r="H502" s="96"/>
      <c r="I502" s="96"/>
      <c r="J502" s="96"/>
      <c r="K502" s="96"/>
      <c r="L502" s="95">
        <f>L503+L507</f>
        <v>150824767.75999999</v>
      </c>
      <c r="M502" s="252"/>
    </row>
    <row r="503" spans="1:13" s="12" customFormat="1" ht="18" customHeight="1" x14ac:dyDescent="0.2">
      <c r="A503" s="413"/>
      <c r="B503" s="421"/>
      <c r="C503" s="422"/>
      <c r="D503" s="44" t="s">
        <v>20</v>
      </c>
      <c r="E503" s="95">
        <f>E504+E505+E506</f>
        <v>150824767.75999999</v>
      </c>
      <c r="F503" s="95">
        <f>F504+F505+F506</f>
        <v>113216838.06999999</v>
      </c>
      <c r="G503" s="423"/>
      <c r="H503" s="98"/>
      <c r="I503" s="98"/>
      <c r="J503" s="98"/>
      <c r="K503" s="98"/>
      <c r="L503" s="95">
        <f>L504+L505+L506</f>
        <v>150824767.75999999</v>
      </c>
      <c r="M503" s="252"/>
    </row>
    <row r="504" spans="1:13" s="12" customFormat="1" ht="11.25" customHeight="1" x14ac:dyDescent="0.2">
      <c r="A504" s="413"/>
      <c r="B504" s="421"/>
      <c r="C504" s="422"/>
      <c r="D504" s="44" t="s">
        <v>23</v>
      </c>
      <c r="E504" s="95">
        <f t="shared" ref="E504:F507" si="42">E510+E516</f>
        <v>150824767.75999999</v>
      </c>
      <c r="F504" s="95">
        <f t="shared" ref="F504" si="43">F510+F516</f>
        <v>113216838.06999999</v>
      </c>
      <c r="G504" s="423"/>
      <c r="H504" s="98"/>
      <c r="I504" s="98"/>
      <c r="J504" s="98"/>
      <c r="K504" s="98"/>
      <c r="L504" s="95">
        <f t="shared" ref="L504:L507" si="44">L510+L516</f>
        <v>150824767.75999999</v>
      </c>
      <c r="M504" s="252"/>
    </row>
    <row r="505" spans="1:13" s="12" customFormat="1" ht="13.5" customHeight="1" x14ac:dyDescent="0.2">
      <c r="A505" s="413"/>
      <c r="B505" s="421"/>
      <c r="C505" s="422"/>
      <c r="D505" s="48" t="s">
        <v>26</v>
      </c>
      <c r="E505" s="95">
        <f t="shared" si="42"/>
        <v>0</v>
      </c>
      <c r="F505" s="95">
        <f t="shared" ref="F505" si="45">F511+F517</f>
        <v>0</v>
      </c>
      <c r="G505" s="423"/>
      <c r="H505" s="98"/>
      <c r="I505" s="98"/>
      <c r="J505" s="98"/>
      <c r="K505" s="98"/>
      <c r="L505" s="95">
        <f t="shared" si="44"/>
        <v>0</v>
      </c>
      <c r="M505" s="252"/>
    </row>
    <row r="506" spans="1:13" s="12" customFormat="1" ht="22.5" customHeight="1" x14ac:dyDescent="0.2">
      <c r="A506" s="413"/>
      <c r="B506" s="421"/>
      <c r="C506" s="422"/>
      <c r="D506" s="44" t="s">
        <v>45</v>
      </c>
      <c r="E506" s="95">
        <f t="shared" si="42"/>
        <v>0</v>
      </c>
      <c r="F506" s="95">
        <f t="shared" si="42"/>
        <v>0</v>
      </c>
      <c r="G506" s="423"/>
      <c r="H506" s="98"/>
      <c r="I506" s="98"/>
      <c r="J506" s="98"/>
      <c r="K506" s="98"/>
      <c r="L506" s="95">
        <f t="shared" si="44"/>
        <v>0</v>
      </c>
      <c r="M506" s="252"/>
    </row>
    <row r="507" spans="1:13" s="12" customFormat="1" ht="51.75" customHeight="1" x14ac:dyDescent="0.2">
      <c r="A507" s="413"/>
      <c r="B507" s="421"/>
      <c r="C507" s="434"/>
      <c r="D507" s="48" t="s">
        <v>46</v>
      </c>
      <c r="E507" s="101">
        <f t="shared" si="42"/>
        <v>0</v>
      </c>
      <c r="F507" s="101">
        <f t="shared" si="42"/>
        <v>0</v>
      </c>
      <c r="G507" s="423"/>
      <c r="H507" s="99"/>
      <c r="I507" s="99"/>
      <c r="J507" s="99"/>
      <c r="K507" s="99"/>
      <c r="L507" s="101">
        <f t="shared" si="44"/>
        <v>0</v>
      </c>
      <c r="M507" s="252"/>
    </row>
    <row r="508" spans="1:13" ht="22.5" customHeight="1" x14ac:dyDescent="0.25">
      <c r="A508" s="373" t="s">
        <v>298</v>
      </c>
      <c r="B508" s="300" t="s">
        <v>299</v>
      </c>
      <c r="C508" s="300" t="s">
        <v>15</v>
      </c>
      <c r="D508" s="178" t="s">
        <v>16</v>
      </c>
      <c r="E508" s="50">
        <f>E509+E513</f>
        <v>142181767.75999999</v>
      </c>
      <c r="F508" s="50">
        <f>F509+F513</f>
        <v>106734588.06999999</v>
      </c>
      <c r="G508" s="276"/>
      <c r="H508" s="276" t="s">
        <v>300</v>
      </c>
      <c r="I508" s="279" t="s">
        <v>52</v>
      </c>
      <c r="J508" s="279">
        <v>100</v>
      </c>
      <c r="K508" s="279">
        <v>100</v>
      </c>
      <c r="L508" s="50">
        <f>L509+L513</f>
        <v>142181767.75999999</v>
      </c>
      <c r="M508" s="252"/>
    </row>
    <row r="509" spans="1:13" ht="19.5" x14ac:dyDescent="0.25">
      <c r="A509" s="374"/>
      <c r="B509" s="301"/>
      <c r="C509" s="303"/>
      <c r="D509" s="178" t="s">
        <v>20</v>
      </c>
      <c r="E509" s="50">
        <f>E510+E511+E512</f>
        <v>142181767.75999999</v>
      </c>
      <c r="F509" s="50">
        <f>F510+F511+F512</f>
        <v>106734588.06999999</v>
      </c>
      <c r="G509" s="277"/>
      <c r="H509" s="277"/>
      <c r="I509" s="280"/>
      <c r="J509" s="280"/>
      <c r="K509" s="280"/>
      <c r="L509" s="50">
        <f>L510+L511+L512</f>
        <v>142181767.75999999</v>
      </c>
      <c r="M509" s="252"/>
    </row>
    <row r="510" spans="1:13" ht="18" customHeight="1" x14ac:dyDescent="0.25">
      <c r="A510" s="374"/>
      <c r="B510" s="301"/>
      <c r="C510" s="303"/>
      <c r="D510" s="161" t="s">
        <v>23</v>
      </c>
      <c r="E510" s="147">
        <v>142181767.75999999</v>
      </c>
      <c r="F510" s="240">
        <v>106734588.06999999</v>
      </c>
      <c r="G510" s="277"/>
      <c r="H510" s="278"/>
      <c r="I510" s="280"/>
      <c r="J510" s="280"/>
      <c r="K510" s="281"/>
      <c r="L510" s="54">
        <v>142181767.75999999</v>
      </c>
      <c r="M510" s="252"/>
    </row>
    <row r="511" spans="1:13" ht="18.75" customHeight="1" x14ac:dyDescent="0.25">
      <c r="A511" s="374"/>
      <c r="B511" s="301"/>
      <c r="C511" s="303"/>
      <c r="D511" s="17" t="s">
        <v>26</v>
      </c>
      <c r="E511" s="50">
        <v>0</v>
      </c>
      <c r="F511" s="50">
        <v>0</v>
      </c>
      <c r="G511" s="277"/>
      <c r="H511" s="391" t="s">
        <v>301</v>
      </c>
      <c r="I511" s="297" t="s">
        <v>151</v>
      </c>
      <c r="J511" s="297">
        <v>5000</v>
      </c>
      <c r="K511" s="297">
        <v>4084.05</v>
      </c>
      <c r="L511" s="50">
        <v>0</v>
      </c>
      <c r="M511" s="252"/>
    </row>
    <row r="512" spans="1:13" ht="21.75" customHeight="1" x14ac:dyDescent="0.25">
      <c r="A512" s="374"/>
      <c r="B512" s="301"/>
      <c r="C512" s="303"/>
      <c r="D512" s="178" t="s">
        <v>45</v>
      </c>
      <c r="E512" s="141">
        <v>0</v>
      </c>
      <c r="F512" s="240">
        <v>0</v>
      </c>
      <c r="G512" s="277"/>
      <c r="H512" s="391"/>
      <c r="I512" s="298"/>
      <c r="J512" s="298"/>
      <c r="K512" s="298"/>
      <c r="L512" s="52">
        <v>0</v>
      </c>
      <c r="M512" s="252"/>
    </row>
    <row r="513" spans="1:13" ht="13.5" customHeight="1" x14ac:dyDescent="0.25">
      <c r="A513" s="375"/>
      <c r="B513" s="301"/>
      <c r="C513" s="303"/>
      <c r="D513" s="17" t="s">
        <v>46</v>
      </c>
      <c r="E513" s="170">
        <v>0</v>
      </c>
      <c r="F513" s="222">
        <v>0</v>
      </c>
      <c r="G513" s="278"/>
      <c r="H513" s="392"/>
      <c r="I513" s="299"/>
      <c r="J513" s="299"/>
      <c r="K513" s="299"/>
      <c r="L513" s="21">
        <v>0</v>
      </c>
      <c r="M513" s="252"/>
    </row>
    <row r="514" spans="1:13" ht="20.25" customHeight="1" x14ac:dyDescent="0.25">
      <c r="A514" s="373" t="s">
        <v>302</v>
      </c>
      <c r="B514" s="300" t="s">
        <v>303</v>
      </c>
      <c r="C514" s="300" t="s">
        <v>15</v>
      </c>
      <c r="D514" s="17" t="s">
        <v>16</v>
      </c>
      <c r="E514" s="50">
        <f>E515+E519</f>
        <v>8643000</v>
      </c>
      <c r="F514" s="50">
        <f>F515+F519</f>
        <v>6482250</v>
      </c>
      <c r="G514" s="276"/>
      <c r="H514" s="276" t="s">
        <v>304</v>
      </c>
      <c r="I514" s="279" t="s">
        <v>305</v>
      </c>
      <c r="J514" s="279">
        <v>9.8000000000000007</v>
      </c>
      <c r="K514" s="279">
        <v>9.5</v>
      </c>
      <c r="L514" s="50">
        <f>L515+L519</f>
        <v>8643000</v>
      </c>
      <c r="M514" s="252"/>
    </row>
    <row r="515" spans="1:13" ht="19.5" customHeight="1" x14ac:dyDescent="0.25">
      <c r="A515" s="374"/>
      <c r="B515" s="301"/>
      <c r="C515" s="303"/>
      <c r="D515" s="178" t="s">
        <v>20</v>
      </c>
      <c r="E515" s="50">
        <f>E516+E517+E518</f>
        <v>8643000</v>
      </c>
      <c r="F515" s="50">
        <f>F516+F517+F518</f>
        <v>6482250</v>
      </c>
      <c r="G515" s="277"/>
      <c r="H515" s="378"/>
      <c r="I515" s="376"/>
      <c r="J515" s="376"/>
      <c r="K515" s="376"/>
      <c r="L515" s="50">
        <f>L516+L517+L518</f>
        <v>8643000</v>
      </c>
      <c r="M515" s="252"/>
    </row>
    <row r="516" spans="1:13" ht="14.25" customHeight="1" x14ac:dyDescent="0.25">
      <c r="A516" s="374"/>
      <c r="B516" s="301"/>
      <c r="C516" s="303"/>
      <c r="D516" s="161" t="s">
        <v>23</v>
      </c>
      <c r="E516" s="147">
        <v>8643000</v>
      </c>
      <c r="F516" s="240">
        <v>6482250</v>
      </c>
      <c r="G516" s="277"/>
      <c r="H516" s="378"/>
      <c r="I516" s="376"/>
      <c r="J516" s="376"/>
      <c r="K516" s="376"/>
      <c r="L516" s="54">
        <v>8643000</v>
      </c>
      <c r="M516" s="252"/>
    </row>
    <row r="517" spans="1:13" ht="13.5" customHeight="1" x14ac:dyDescent="0.25">
      <c r="A517" s="374"/>
      <c r="B517" s="301"/>
      <c r="C517" s="303"/>
      <c r="D517" s="17" t="s">
        <v>26</v>
      </c>
      <c r="E517" s="50">
        <v>0</v>
      </c>
      <c r="F517" s="50">
        <v>0</v>
      </c>
      <c r="G517" s="277"/>
      <c r="H517" s="378"/>
      <c r="I517" s="376"/>
      <c r="J517" s="376"/>
      <c r="K517" s="376"/>
      <c r="L517" s="50">
        <v>0</v>
      </c>
      <c r="M517" s="252"/>
    </row>
    <row r="518" spans="1:13" ht="21.75" customHeight="1" x14ac:dyDescent="0.25">
      <c r="A518" s="374"/>
      <c r="B518" s="301"/>
      <c r="C518" s="303"/>
      <c r="D518" s="178" t="s">
        <v>45</v>
      </c>
      <c r="E518" s="141">
        <v>0</v>
      </c>
      <c r="F518" s="240">
        <v>0</v>
      </c>
      <c r="G518" s="277"/>
      <c r="H518" s="378"/>
      <c r="I518" s="376"/>
      <c r="J518" s="376"/>
      <c r="K518" s="376"/>
      <c r="L518" s="52">
        <v>0</v>
      </c>
      <c r="M518" s="252"/>
    </row>
    <row r="519" spans="1:13" ht="19.5" x14ac:dyDescent="0.25">
      <c r="A519" s="375"/>
      <c r="B519" s="301"/>
      <c r="C519" s="304"/>
      <c r="D519" s="17" t="s">
        <v>46</v>
      </c>
      <c r="E519" s="170">
        <v>0</v>
      </c>
      <c r="F519" s="222">
        <v>0</v>
      </c>
      <c r="G519" s="278"/>
      <c r="H519" s="379"/>
      <c r="I519" s="377"/>
      <c r="J519" s="377"/>
      <c r="K519" s="377"/>
      <c r="L519" s="21">
        <v>0</v>
      </c>
      <c r="M519" s="252"/>
    </row>
    <row r="520" spans="1:13" x14ac:dyDescent="0.25">
      <c r="A520" s="285" t="s">
        <v>306</v>
      </c>
      <c r="B520" s="288" t="s">
        <v>307</v>
      </c>
      <c r="C520" s="288" t="s">
        <v>15</v>
      </c>
      <c r="D520" s="48" t="s">
        <v>16</v>
      </c>
      <c r="E520" s="45">
        <f>E521+E525</f>
        <v>0</v>
      </c>
      <c r="F520" s="45">
        <f>F521+F525</f>
        <v>0</v>
      </c>
      <c r="G520" s="291"/>
      <c r="H520" s="291"/>
      <c r="I520" s="294"/>
      <c r="J520" s="294"/>
      <c r="K520" s="294"/>
      <c r="L520" s="45">
        <f>L521+L525</f>
        <v>0</v>
      </c>
      <c r="M520" s="252"/>
    </row>
    <row r="521" spans="1:13" ht="19.5" x14ac:dyDescent="0.25">
      <c r="A521" s="286"/>
      <c r="B521" s="360"/>
      <c r="C521" s="289"/>
      <c r="D521" s="44" t="s">
        <v>20</v>
      </c>
      <c r="E521" s="45">
        <f>E522+E523+E524</f>
        <v>0</v>
      </c>
      <c r="F521" s="45">
        <f>F522+F523+F524</f>
        <v>0</v>
      </c>
      <c r="G521" s="292"/>
      <c r="H521" s="415"/>
      <c r="I521" s="413"/>
      <c r="J521" s="413"/>
      <c r="K521" s="413"/>
      <c r="L521" s="45">
        <f>L522+L523+L524</f>
        <v>0</v>
      </c>
      <c r="M521" s="252"/>
    </row>
    <row r="522" spans="1:13" x14ac:dyDescent="0.25">
      <c r="A522" s="286"/>
      <c r="B522" s="360"/>
      <c r="C522" s="289"/>
      <c r="D522" s="90" t="s">
        <v>23</v>
      </c>
      <c r="E522" s="61">
        <f t="shared" ref="E522:F525" si="46">E528</f>
        <v>0</v>
      </c>
      <c r="F522" s="45">
        <f t="shared" si="46"/>
        <v>0</v>
      </c>
      <c r="G522" s="292"/>
      <c r="H522" s="415"/>
      <c r="I522" s="413"/>
      <c r="J522" s="413"/>
      <c r="K522" s="413"/>
      <c r="L522" s="61">
        <f t="shared" ref="L522:L525" si="47">L528</f>
        <v>0</v>
      </c>
      <c r="M522" s="252"/>
    </row>
    <row r="523" spans="1:13" x14ac:dyDescent="0.25">
      <c r="A523" s="286"/>
      <c r="B523" s="360"/>
      <c r="C523" s="289"/>
      <c r="D523" s="48" t="s">
        <v>26</v>
      </c>
      <c r="E523" s="45">
        <f t="shared" si="46"/>
        <v>0</v>
      </c>
      <c r="F523" s="45">
        <f t="shared" si="46"/>
        <v>0</v>
      </c>
      <c r="G523" s="292"/>
      <c r="H523" s="415"/>
      <c r="I523" s="413"/>
      <c r="J523" s="413"/>
      <c r="K523" s="413"/>
      <c r="L523" s="45">
        <f t="shared" si="47"/>
        <v>0</v>
      </c>
      <c r="M523" s="252"/>
    </row>
    <row r="524" spans="1:13" ht="19.5" x14ac:dyDescent="0.25">
      <c r="A524" s="286"/>
      <c r="B524" s="360"/>
      <c r="C524" s="289"/>
      <c r="D524" s="44" t="s">
        <v>45</v>
      </c>
      <c r="E524" s="62">
        <f t="shared" si="46"/>
        <v>0</v>
      </c>
      <c r="F524" s="61">
        <f t="shared" si="46"/>
        <v>0</v>
      </c>
      <c r="G524" s="292"/>
      <c r="H524" s="415"/>
      <c r="I524" s="413"/>
      <c r="J524" s="413"/>
      <c r="K524" s="413"/>
      <c r="L524" s="62">
        <f t="shared" si="47"/>
        <v>0</v>
      </c>
      <c r="M524" s="252"/>
    </row>
    <row r="525" spans="1:13" ht="19.5" x14ac:dyDescent="0.25">
      <c r="A525" s="287"/>
      <c r="B525" s="360"/>
      <c r="C525" s="290"/>
      <c r="D525" s="48" t="s">
        <v>46</v>
      </c>
      <c r="E525" s="75">
        <f t="shared" si="46"/>
        <v>0</v>
      </c>
      <c r="F525" s="75">
        <f t="shared" si="46"/>
        <v>0</v>
      </c>
      <c r="G525" s="293"/>
      <c r="H525" s="416"/>
      <c r="I525" s="414"/>
      <c r="J525" s="414"/>
      <c r="K525" s="414"/>
      <c r="L525" s="75">
        <f t="shared" si="47"/>
        <v>0</v>
      </c>
      <c r="M525" s="252"/>
    </row>
    <row r="526" spans="1:13" x14ac:dyDescent="0.25">
      <c r="A526" s="373" t="s">
        <v>308</v>
      </c>
      <c r="B526" s="300" t="s">
        <v>309</v>
      </c>
      <c r="C526" s="300" t="s">
        <v>15</v>
      </c>
      <c r="D526" s="17" t="s">
        <v>16</v>
      </c>
      <c r="E526" s="50">
        <f>E527+E531</f>
        <v>0</v>
      </c>
      <c r="F526" s="50">
        <f>F527+F531</f>
        <v>0</v>
      </c>
      <c r="G526" s="276"/>
      <c r="H526" s="276" t="s">
        <v>310</v>
      </c>
      <c r="I526" s="279" t="s">
        <v>311</v>
      </c>
      <c r="J526" s="279">
        <v>7.0000000000000007E-2</v>
      </c>
      <c r="K526" s="279">
        <v>0.11600000000000001</v>
      </c>
      <c r="L526" s="50">
        <f>L527+L531</f>
        <v>0</v>
      </c>
      <c r="M526" s="252"/>
    </row>
    <row r="527" spans="1:13" ht="19.5" x14ac:dyDescent="0.25">
      <c r="A527" s="374"/>
      <c r="B527" s="301"/>
      <c r="C527" s="303"/>
      <c r="D527" s="178" t="s">
        <v>20</v>
      </c>
      <c r="E527" s="50">
        <f>E528+E529+E530</f>
        <v>0</v>
      </c>
      <c r="F527" s="50">
        <f>F528+F529+F530</f>
        <v>0</v>
      </c>
      <c r="G527" s="277"/>
      <c r="H527" s="378"/>
      <c r="I527" s="376"/>
      <c r="J527" s="376"/>
      <c r="K527" s="376"/>
      <c r="L527" s="50">
        <f>L528+L529+L530</f>
        <v>0</v>
      </c>
      <c r="M527" s="252"/>
    </row>
    <row r="528" spans="1:13" x14ac:dyDescent="0.25">
      <c r="A528" s="374"/>
      <c r="B528" s="301"/>
      <c r="C528" s="303"/>
      <c r="D528" s="161" t="s">
        <v>23</v>
      </c>
      <c r="E528" s="147">
        <v>0</v>
      </c>
      <c r="F528" s="50">
        <v>0</v>
      </c>
      <c r="G528" s="277"/>
      <c r="H528" s="378"/>
      <c r="I528" s="376"/>
      <c r="J528" s="376"/>
      <c r="K528" s="376"/>
      <c r="L528" s="54">
        <v>0</v>
      </c>
      <c r="M528" s="252"/>
    </row>
    <row r="529" spans="1:13" x14ac:dyDescent="0.25">
      <c r="A529" s="374"/>
      <c r="B529" s="301"/>
      <c r="C529" s="303"/>
      <c r="D529" s="17" t="s">
        <v>26</v>
      </c>
      <c r="E529" s="50">
        <v>0</v>
      </c>
      <c r="F529" s="50">
        <v>0</v>
      </c>
      <c r="G529" s="277"/>
      <c r="H529" s="378"/>
      <c r="I529" s="376"/>
      <c r="J529" s="376"/>
      <c r="K529" s="376"/>
      <c r="L529" s="50">
        <v>0</v>
      </c>
      <c r="M529" s="252"/>
    </row>
    <row r="530" spans="1:13" ht="19.5" x14ac:dyDescent="0.25">
      <c r="A530" s="374"/>
      <c r="B530" s="301"/>
      <c r="C530" s="303"/>
      <c r="D530" s="178" t="s">
        <v>45</v>
      </c>
      <c r="E530" s="141">
        <v>0</v>
      </c>
      <c r="F530" s="240">
        <v>0</v>
      </c>
      <c r="G530" s="277"/>
      <c r="H530" s="378"/>
      <c r="I530" s="376"/>
      <c r="J530" s="376"/>
      <c r="K530" s="376"/>
      <c r="L530" s="52">
        <v>0</v>
      </c>
      <c r="M530" s="252"/>
    </row>
    <row r="531" spans="1:13" ht="19.5" x14ac:dyDescent="0.25">
      <c r="A531" s="375"/>
      <c r="B531" s="301"/>
      <c r="C531" s="304"/>
      <c r="D531" s="17" t="s">
        <v>46</v>
      </c>
      <c r="E531" s="170">
        <v>0</v>
      </c>
      <c r="F531" s="222">
        <v>0</v>
      </c>
      <c r="G531" s="278"/>
      <c r="H531" s="379"/>
      <c r="I531" s="377"/>
      <c r="J531" s="377"/>
      <c r="K531" s="377"/>
      <c r="L531" s="21">
        <v>0</v>
      </c>
      <c r="M531" s="252"/>
    </row>
    <row r="532" spans="1:13" x14ac:dyDescent="0.25">
      <c r="A532" s="285" t="s">
        <v>312</v>
      </c>
      <c r="B532" s="288" t="s">
        <v>313</v>
      </c>
      <c r="C532" s="288" t="s">
        <v>15</v>
      </c>
      <c r="D532" s="48" t="s">
        <v>16</v>
      </c>
      <c r="E532" s="45">
        <f>E533+E537</f>
        <v>67444806</v>
      </c>
      <c r="F532" s="45">
        <f>F533+F537</f>
        <v>35651250</v>
      </c>
      <c r="G532" s="291"/>
      <c r="H532" s="291"/>
      <c r="I532" s="294"/>
      <c r="J532" s="294"/>
      <c r="K532" s="294"/>
      <c r="L532" s="45">
        <f>L533+L537</f>
        <v>47535150</v>
      </c>
      <c r="M532" s="252"/>
    </row>
    <row r="533" spans="1:13" ht="19.5" x14ac:dyDescent="0.25">
      <c r="A533" s="286"/>
      <c r="B533" s="360"/>
      <c r="C533" s="289"/>
      <c r="D533" s="44" t="s">
        <v>20</v>
      </c>
      <c r="E533" s="45">
        <f>E534+E535+E536</f>
        <v>67444806</v>
      </c>
      <c r="F533" s="45">
        <f>F534+F535+F536</f>
        <v>35651250</v>
      </c>
      <c r="G533" s="292"/>
      <c r="H533" s="415"/>
      <c r="I533" s="413"/>
      <c r="J533" s="413"/>
      <c r="K533" s="413"/>
      <c r="L533" s="45">
        <f>L534+L535+L536</f>
        <v>47535150</v>
      </c>
      <c r="M533" s="252"/>
    </row>
    <row r="534" spans="1:13" x14ac:dyDescent="0.25">
      <c r="A534" s="286"/>
      <c r="B534" s="360"/>
      <c r="C534" s="289"/>
      <c r="D534" s="90" t="s">
        <v>23</v>
      </c>
      <c r="E534" s="61">
        <f>E540+E546</f>
        <v>67444806</v>
      </c>
      <c r="F534" s="61">
        <f>F540+F546</f>
        <v>35651250</v>
      </c>
      <c r="G534" s="292"/>
      <c r="H534" s="415"/>
      <c r="I534" s="413"/>
      <c r="J534" s="413"/>
      <c r="K534" s="413"/>
      <c r="L534" s="61">
        <f>L540+L546</f>
        <v>47535150</v>
      </c>
      <c r="M534" s="252" t="s">
        <v>558</v>
      </c>
    </row>
    <row r="535" spans="1:13" x14ac:dyDescent="0.25">
      <c r="A535" s="286"/>
      <c r="B535" s="360"/>
      <c r="C535" s="289"/>
      <c r="D535" s="48" t="s">
        <v>26</v>
      </c>
      <c r="E535" s="45">
        <f>E541+E547</f>
        <v>0</v>
      </c>
      <c r="F535" s="61">
        <f>F541+F547</f>
        <v>0</v>
      </c>
      <c r="G535" s="292"/>
      <c r="H535" s="415"/>
      <c r="I535" s="413"/>
      <c r="J535" s="413"/>
      <c r="K535" s="413"/>
      <c r="L535" s="61">
        <f>L541+L547</f>
        <v>0</v>
      </c>
      <c r="M535" s="252"/>
    </row>
    <row r="536" spans="1:13" ht="19.5" x14ac:dyDescent="0.25">
      <c r="A536" s="286"/>
      <c r="B536" s="360"/>
      <c r="C536" s="289"/>
      <c r="D536" s="44" t="s">
        <v>45</v>
      </c>
      <c r="E536" s="62">
        <f>E542</f>
        <v>0</v>
      </c>
      <c r="F536" s="61">
        <f>F542</f>
        <v>0</v>
      </c>
      <c r="G536" s="292"/>
      <c r="H536" s="415"/>
      <c r="I536" s="413"/>
      <c r="J536" s="413"/>
      <c r="K536" s="413"/>
      <c r="L536" s="62">
        <f>L542</f>
        <v>0</v>
      </c>
      <c r="M536" s="252"/>
    </row>
    <row r="537" spans="1:13" ht="19.5" x14ac:dyDescent="0.25">
      <c r="A537" s="287"/>
      <c r="B537" s="360"/>
      <c r="C537" s="290"/>
      <c r="D537" s="48" t="s">
        <v>46</v>
      </c>
      <c r="E537" s="75">
        <f>E543</f>
        <v>0</v>
      </c>
      <c r="F537" s="75">
        <f>F543</f>
        <v>0</v>
      </c>
      <c r="G537" s="293"/>
      <c r="H537" s="416"/>
      <c r="I537" s="414"/>
      <c r="J537" s="414"/>
      <c r="K537" s="414"/>
      <c r="L537" s="75">
        <f>L543</f>
        <v>0</v>
      </c>
      <c r="M537" s="252"/>
    </row>
    <row r="538" spans="1:13" x14ac:dyDescent="0.25">
      <c r="A538" s="373" t="s">
        <v>314</v>
      </c>
      <c r="B538" s="300" t="s">
        <v>315</v>
      </c>
      <c r="C538" s="300" t="s">
        <v>15</v>
      </c>
      <c r="D538" s="17" t="s">
        <v>16</v>
      </c>
      <c r="E538" s="256">
        <f>E539+E543</f>
        <v>58090656</v>
      </c>
      <c r="F538" s="50">
        <f>F539+F543</f>
        <v>28635750</v>
      </c>
      <c r="G538" s="183"/>
      <c r="H538" s="276" t="s">
        <v>316</v>
      </c>
      <c r="I538" s="279" t="s">
        <v>28</v>
      </c>
      <c r="J538" s="368">
        <v>25104</v>
      </c>
      <c r="K538" s="279">
        <v>19577</v>
      </c>
      <c r="L538" s="256">
        <f>L539+L543</f>
        <v>38181000</v>
      </c>
      <c r="M538" s="252"/>
    </row>
    <row r="539" spans="1:13" ht="19.5" x14ac:dyDescent="0.25">
      <c r="A539" s="374"/>
      <c r="B539" s="301"/>
      <c r="C539" s="303"/>
      <c r="D539" s="178" t="s">
        <v>20</v>
      </c>
      <c r="E539" s="256">
        <f>E540+E541+E542</f>
        <v>58090656</v>
      </c>
      <c r="F539" s="50">
        <f>F540+F541+F542</f>
        <v>28635750</v>
      </c>
      <c r="G539" s="183"/>
      <c r="H539" s="378"/>
      <c r="I539" s="376"/>
      <c r="J539" s="435"/>
      <c r="K539" s="376"/>
      <c r="L539" s="256">
        <f>L540+L541+L542</f>
        <v>38181000</v>
      </c>
      <c r="M539" s="252"/>
    </row>
    <row r="540" spans="1:13" x14ac:dyDescent="0.25">
      <c r="A540" s="374"/>
      <c r="B540" s="301"/>
      <c r="C540" s="303"/>
      <c r="D540" s="161" t="s">
        <v>23</v>
      </c>
      <c r="E540" s="257">
        <v>58090656</v>
      </c>
      <c r="F540" s="240">
        <v>28635750</v>
      </c>
      <c r="G540" s="183"/>
      <c r="H540" s="378"/>
      <c r="I540" s="376"/>
      <c r="J540" s="435"/>
      <c r="K540" s="376"/>
      <c r="L540" s="257">
        <v>38181000</v>
      </c>
      <c r="M540" s="252"/>
    </row>
    <row r="541" spans="1:13" x14ac:dyDescent="0.25">
      <c r="A541" s="374"/>
      <c r="B541" s="301"/>
      <c r="C541" s="303"/>
      <c r="D541" s="17" t="s">
        <v>26</v>
      </c>
      <c r="E541" s="256">
        <v>0</v>
      </c>
      <c r="F541" s="50">
        <v>0</v>
      </c>
      <c r="G541" s="183"/>
      <c r="H541" s="378"/>
      <c r="I541" s="376"/>
      <c r="J541" s="435"/>
      <c r="K541" s="376"/>
      <c r="L541" s="256">
        <v>0</v>
      </c>
      <c r="M541" s="252"/>
    </row>
    <row r="542" spans="1:13" ht="19.5" x14ac:dyDescent="0.25">
      <c r="A542" s="374"/>
      <c r="B542" s="301"/>
      <c r="C542" s="303"/>
      <c r="D542" s="178" t="s">
        <v>45</v>
      </c>
      <c r="E542" s="258">
        <v>0</v>
      </c>
      <c r="F542" s="240">
        <v>0</v>
      </c>
      <c r="G542" s="183"/>
      <c r="H542" s="378"/>
      <c r="I542" s="376"/>
      <c r="J542" s="435"/>
      <c r="K542" s="376"/>
      <c r="L542" s="258">
        <v>0</v>
      </c>
      <c r="M542" s="252"/>
    </row>
    <row r="543" spans="1:13" ht="19.5" x14ac:dyDescent="0.25">
      <c r="A543" s="375"/>
      <c r="B543" s="302"/>
      <c r="C543" s="304"/>
      <c r="D543" s="17" t="s">
        <v>46</v>
      </c>
      <c r="E543" s="259">
        <v>0</v>
      </c>
      <c r="F543" s="222">
        <v>0</v>
      </c>
      <c r="G543" s="183"/>
      <c r="H543" s="379"/>
      <c r="I543" s="377"/>
      <c r="J543" s="436"/>
      <c r="K543" s="377"/>
      <c r="L543" s="259">
        <v>0</v>
      </c>
      <c r="M543" s="252"/>
    </row>
    <row r="544" spans="1:13" ht="12.75" customHeight="1" x14ac:dyDescent="0.25">
      <c r="A544" s="373" t="s">
        <v>317</v>
      </c>
      <c r="B544" s="300" t="s">
        <v>318</v>
      </c>
      <c r="C544" s="300" t="s">
        <v>15</v>
      </c>
      <c r="D544" s="17" t="s">
        <v>16</v>
      </c>
      <c r="E544" s="50">
        <f>E545+E549</f>
        <v>9354150</v>
      </c>
      <c r="F544" s="50">
        <f>F545+F549</f>
        <v>7015500</v>
      </c>
      <c r="G544" s="276"/>
      <c r="H544" s="276" t="s">
        <v>319</v>
      </c>
      <c r="I544" s="279" t="s">
        <v>35</v>
      </c>
      <c r="J544" s="279">
        <v>90</v>
      </c>
      <c r="K544" s="279">
        <v>10</v>
      </c>
      <c r="L544" s="50">
        <f>L545+L549</f>
        <v>9354150</v>
      </c>
      <c r="M544" s="252"/>
    </row>
    <row r="545" spans="1:13" ht="19.5" x14ac:dyDescent="0.25">
      <c r="A545" s="374"/>
      <c r="B545" s="301"/>
      <c r="C545" s="303"/>
      <c r="D545" s="178" t="s">
        <v>20</v>
      </c>
      <c r="E545" s="50">
        <f>E546+E547+E548</f>
        <v>9354150</v>
      </c>
      <c r="F545" s="50">
        <f>F546+F547+F548</f>
        <v>7015500</v>
      </c>
      <c r="G545" s="277"/>
      <c r="H545" s="378"/>
      <c r="I545" s="376"/>
      <c r="J545" s="376"/>
      <c r="K545" s="376"/>
      <c r="L545" s="50">
        <f>L546+L547+L548</f>
        <v>9354150</v>
      </c>
      <c r="M545" s="252"/>
    </row>
    <row r="546" spans="1:13" x14ac:dyDescent="0.25">
      <c r="A546" s="374"/>
      <c r="B546" s="301"/>
      <c r="C546" s="303"/>
      <c r="D546" s="161" t="s">
        <v>23</v>
      </c>
      <c r="E546" s="102">
        <v>9354150</v>
      </c>
      <c r="F546" s="50">
        <v>7015500</v>
      </c>
      <c r="G546" s="277"/>
      <c r="H546" s="378"/>
      <c r="I546" s="376"/>
      <c r="J546" s="376"/>
      <c r="K546" s="376"/>
      <c r="L546" s="102">
        <v>9354150</v>
      </c>
      <c r="M546" s="252"/>
    </row>
    <row r="547" spans="1:13" x14ac:dyDescent="0.25">
      <c r="A547" s="374"/>
      <c r="B547" s="301"/>
      <c r="C547" s="303"/>
      <c r="D547" s="17" t="s">
        <v>26</v>
      </c>
      <c r="E547" s="50">
        <v>0</v>
      </c>
      <c r="F547" s="50">
        <v>0</v>
      </c>
      <c r="G547" s="277"/>
      <c r="H547" s="378"/>
      <c r="I547" s="376"/>
      <c r="J547" s="376"/>
      <c r="K547" s="376"/>
      <c r="L547" s="50">
        <v>0</v>
      </c>
      <c r="M547" s="252"/>
    </row>
    <row r="548" spans="1:13" ht="19.5" x14ac:dyDescent="0.25">
      <c r="A548" s="374"/>
      <c r="B548" s="301"/>
      <c r="C548" s="303"/>
      <c r="D548" s="178" t="s">
        <v>45</v>
      </c>
      <c r="E548" s="141">
        <v>0</v>
      </c>
      <c r="F548" s="240">
        <v>0</v>
      </c>
      <c r="G548" s="277"/>
      <c r="H548" s="378"/>
      <c r="I548" s="376"/>
      <c r="J548" s="376"/>
      <c r="K548" s="376"/>
      <c r="L548" s="52">
        <v>0</v>
      </c>
      <c r="M548" s="252"/>
    </row>
    <row r="549" spans="1:13" ht="19.5" x14ac:dyDescent="0.25">
      <c r="A549" s="375"/>
      <c r="B549" s="302"/>
      <c r="C549" s="304"/>
      <c r="D549" s="17" t="s">
        <v>46</v>
      </c>
      <c r="E549" s="170">
        <v>0</v>
      </c>
      <c r="F549" s="222">
        <v>0</v>
      </c>
      <c r="G549" s="278"/>
      <c r="H549" s="379"/>
      <c r="I549" s="377"/>
      <c r="J549" s="377"/>
      <c r="K549" s="377"/>
      <c r="L549" s="21">
        <v>0</v>
      </c>
      <c r="M549" s="252"/>
    </row>
    <row r="550" spans="1:13" x14ac:dyDescent="0.25">
      <c r="A550" s="285" t="s">
        <v>320</v>
      </c>
      <c r="B550" s="288" t="s">
        <v>321</v>
      </c>
      <c r="C550" s="288"/>
      <c r="D550" s="48" t="s">
        <v>16</v>
      </c>
      <c r="E550" s="45">
        <f>E551+E555</f>
        <v>41615000</v>
      </c>
      <c r="F550" s="45">
        <f>F551+F555</f>
        <v>5201875</v>
      </c>
      <c r="G550" s="291"/>
      <c r="H550" s="291"/>
      <c r="I550" s="294"/>
      <c r="J550" s="294"/>
      <c r="K550" s="294"/>
      <c r="L550" s="45">
        <f>L551+L555</f>
        <v>41615000</v>
      </c>
      <c r="M550" s="252"/>
    </row>
    <row r="551" spans="1:13" ht="19.5" x14ac:dyDescent="0.25">
      <c r="A551" s="286"/>
      <c r="B551" s="360"/>
      <c r="C551" s="289"/>
      <c r="D551" s="44" t="s">
        <v>20</v>
      </c>
      <c r="E551" s="45">
        <f>E552+E553+E554</f>
        <v>41615000</v>
      </c>
      <c r="F551" s="45">
        <f>F552+F553+F554</f>
        <v>5201875</v>
      </c>
      <c r="G551" s="292"/>
      <c r="H551" s="415"/>
      <c r="I551" s="413"/>
      <c r="J551" s="413"/>
      <c r="K551" s="413"/>
      <c r="L551" s="45">
        <f>L552+L553+L554</f>
        <v>41615000</v>
      </c>
      <c r="M551" s="252"/>
    </row>
    <row r="552" spans="1:13" x14ac:dyDescent="0.25">
      <c r="A552" s="286"/>
      <c r="B552" s="360"/>
      <c r="C552" s="289"/>
      <c r="D552" s="90" t="s">
        <v>23</v>
      </c>
      <c r="E552" s="45">
        <f t="shared" ref="E552:F553" si="48">E558</f>
        <v>19799300</v>
      </c>
      <c r="F552" s="45">
        <f t="shared" si="48"/>
        <v>2474912.5</v>
      </c>
      <c r="G552" s="292"/>
      <c r="H552" s="415"/>
      <c r="I552" s="413"/>
      <c r="J552" s="413"/>
      <c r="K552" s="413"/>
      <c r="L552" s="62">
        <f t="shared" ref="L552:L553" si="49">L558</f>
        <v>19799300</v>
      </c>
      <c r="M552" s="252"/>
    </row>
    <row r="553" spans="1:13" x14ac:dyDescent="0.25">
      <c r="A553" s="286"/>
      <c r="B553" s="360"/>
      <c r="C553" s="289"/>
      <c r="D553" s="48" t="s">
        <v>26</v>
      </c>
      <c r="E553" s="45">
        <f t="shared" si="48"/>
        <v>21815700</v>
      </c>
      <c r="F553" s="62">
        <f t="shared" si="48"/>
        <v>2726962.5</v>
      </c>
      <c r="G553" s="292"/>
      <c r="H553" s="415"/>
      <c r="I553" s="413"/>
      <c r="J553" s="413"/>
      <c r="K553" s="413"/>
      <c r="L553" s="62">
        <f t="shared" si="49"/>
        <v>21815700</v>
      </c>
      <c r="M553" s="252"/>
    </row>
    <row r="554" spans="1:13" ht="19.5" x14ac:dyDescent="0.25">
      <c r="A554" s="286"/>
      <c r="B554" s="360"/>
      <c r="C554" s="289"/>
      <c r="D554" s="44" t="s">
        <v>45</v>
      </c>
      <c r="E554" s="62">
        <f>E560</f>
        <v>0</v>
      </c>
      <c r="F554" s="61">
        <v>0</v>
      </c>
      <c r="G554" s="292"/>
      <c r="H554" s="415"/>
      <c r="I554" s="413"/>
      <c r="J554" s="413"/>
      <c r="K554" s="413"/>
      <c r="L554" s="62">
        <f>L560</f>
        <v>0</v>
      </c>
      <c r="M554" s="252"/>
    </row>
    <row r="555" spans="1:13" ht="19.5" x14ac:dyDescent="0.25">
      <c r="A555" s="287"/>
      <c r="B555" s="361"/>
      <c r="C555" s="290"/>
      <c r="D555" s="48" t="s">
        <v>46</v>
      </c>
      <c r="E555" s="75">
        <f t="shared" ref="E555:F555" si="50">E560</f>
        <v>0</v>
      </c>
      <c r="F555" s="75">
        <f t="shared" si="50"/>
        <v>0</v>
      </c>
      <c r="G555" s="293"/>
      <c r="H555" s="416"/>
      <c r="I555" s="414"/>
      <c r="J555" s="414"/>
      <c r="K555" s="414"/>
      <c r="L555" s="75">
        <f t="shared" ref="L555" si="51">L560</f>
        <v>0</v>
      </c>
      <c r="M555" s="252"/>
    </row>
    <row r="556" spans="1:13" x14ac:dyDescent="0.25">
      <c r="A556" s="373" t="s">
        <v>322</v>
      </c>
      <c r="B556" s="300" t="s">
        <v>323</v>
      </c>
      <c r="C556" s="300" t="s">
        <v>15</v>
      </c>
      <c r="D556" s="17" t="s">
        <v>16</v>
      </c>
      <c r="E556" s="50">
        <f>E557</f>
        <v>41615000</v>
      </c>
      <c r="F556" s="50">
        <f>F557</f>
        <v>5201875</v>
      </c>
      <c r="G556" s="279"/>
      <c r="H556" s="276" t="s">
        <v>324</v>
      </c>
      <c r="I556" s="279" t="s">
        <v>28</v>
      </c>
      <c r="J556" s="279">
        <v>67</v>
      </c>
      <c r="K556" s="279">
        <v>10</v>
      </c>
      <c r="L556" s="50">
        <f>L557</f>
        <v>41615000</v>
      </c>
      <c r="M556" s="252"/>
    </row>
    <row r="557" spans="1:13" ht="19.5" x14ac:dyDescent="0.25">
      <c r="A557" s="374"/>
      <c r="B557" s="301"/>
      <c r="C557" s="303"/>
      <c r="D557" s="178" t="s">
        <v>20</v>
      </c>
      <c r="E557" s="147">
        <f>E558+E559</f>
        <v>41615000</v>
      </c>
      <c r="F557" s="240">
        <f>F558+F559</f>
        <v>5201875</v>
      </c>
      <c r="G557" s="280"/>
      <c r="H557" s="378"/>
      <c r="I557" s="376"/>
      <c r="J557" s="376"/>
      <c r="K557" s="376"/>
      <c r="L557" s="54">
        <f>L558+L559</f>
        <v>41615000</v>
      </c>
      <c r="M557" s="252"/>
    </row>
    <row r="558" spans="1:13" x14ac:dyDescent="0.25">
      <c r="A558" s="374"/>
      <c r="B558" s="301"/>
      <c r="C558" s="303"/>
      <c r="D558" s="161" t="s">
        <v>23</v>
      </c>
      <c r="E558" s="147">
        <v>19799300</v>
      </c>
      <c r="F558" s="50">
        <v>2474912.5</v>
      </c>
      <c r="G558" s="280"/>
      <c r="H558" s="378"/>
      <c r="I558" s="376"/>
      <c r="J558" s="376"/>
      <c r="K558" s="376"/>
      <c r="L558" s="54">
        <v>19799300</v>
      </c>
      <c r="M558" s="252"/>
    </row>
    <row r="559" spans="1:13" x14ac:dyDescent="0.25">
      <c r="A559" s="374"/>
      <c r="B559" s="301"/>
      <c r="C559" s="303"/>
      <c r="D559" s="17" t="s">
        <v>26</v>
      </c>
      <c r="E559" s="50">
        <v>21815700</v>
      </c>
      <c r="F559" s="240">
        <v>2726962.5</v>
      </c>
      <c r="G559" s="280"/>
      <c r="H559" s="378"/>
      <c r="I559" s="376"/>
      <c r="J559" s="376"/>
      <c r="K559" s="376"/>
      <c r="L559" s="50">
        <v>21815700</v>
      </c>
      <c r="M559" s="252"/>
    </row>
    <row r="560" spans="1:13" ht="21" customHeight="1" x14ac:dyDescent="0.25">
      <c r="A560" s="374"/>
      <c r="B560" s="301"/>
      <c r="C560" s="303"/>
      <c r="D560" s="178" t="s">
        <v>45</v>
      </c>
      <c r="E560" s="50">
        <v>0</v>
      </c>
      <c r="F560" s="222">
        <v>0</v>
      </c>
      <c r="G560" s="280"/>
      <c r="H560" s="378"/>
      <c r="I560" s="376"/>
      <c r="J560" s="376"/>
      <c r="K560" s="376"/>
      <c r="L560" s="50">
        <v>0</v>
      </c>
      <c r="M560" s="252"/>
    </row>
    <row r="561" spans="1:38" ht="20.25" customHeight="1" x14ac:dyDescent="0.25">
      <c r="A561" s="148"/>
      <c r="B561" s="169"/>
      <c r="C561" s="150"/>
      <c r="D561" s="17" t="s">
        <v>46</v>
      </c>
      <c r="E561" s="170">
        <v>0</v>
      </c>
      <c r="F561" s="222">
        <v>0</v>
      </c>
      <c r="G561" s="281"/>
      <c r="H561" s="227"/>
      <c r="I561" s="225"/>
      <c r="J561" s="225"/>
      <c r="K561" s="226"/>
      <c r="L561" s="21">
        <v>0</v>
      </c>
      <c r="M561" s="252"/>
    </row>
    <row r="562" spans="1:38" s="39" customFormat="1" ht="13.5" customHeight="1" x14ac:dyDescent="0.25">
      <c r="A562" s="424" t="s">
        <v>13</v>
      </c>
      <c r="B562" s="348" t="s">
        <v>325</v>
      </c>
      <c r="C562" s="348"/>
      <c r="D562" s="42" t="s">
        <v>16</v>
      </c>
      <c r="E562" s="94">
        <f>E563+E567</f>
        <v>225070450.83000001</v>
      </c>
      <c r="F562" s="94">
        <f>F563+F567</f>
        <v>168385725.09</v>
      </c>
      <c r="G562" s="352"/>
      <c r="H562" s="417"/>
      <c r="I562" s="417"/>
      <c r="J562" s="417"/>
      <c r="K562" s="418"/>
      <c r="L562" s="94">
        <f>L563+L567</f>
        <v>225070450.83000001</v>
      </c>
      <c r="M562" s="252"/>
      <c r="N562" s="108"/>
      <c r="O562" s="108"/>
      <c r="P562" s="108"/>
      <c r="Q562" s="108"/>
      <c r="R562" s="108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</row>
    <row r="563" spans="1:38" s="39" customFormat="1" ht="19.5" customHeight="1" x14ac:dyDescent="0.2">
      <c r="A563" s="425"/>
      <c r="B563" s="349"/>
      <c r="C563" s="350"/>
      <c r="D563" s="42" t="s">
        <v>20</v>
      </c>
      <c r="E563" s="94">
        <f>E564+E565+E566</f>
        <v>225070450.83000001</v>
      </c>
      <c r="F563" s="94">
        <f>F564+F565+F566</f>
        <v>168385725.09</v>
      </c>
      <c r="G563" s="353"/>
      <c r="H563" s="418"/>
      <c r="I563" s="418"/>
      <c r="J563" s="418"/>
      <c r="K563" s="418"/>
      <c r="L563" s="94">
        <f>L564+L565+L566</f>
        <v>225070450.83000001</v>
      </c>
      <c r="M563" s="25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</row>
    <row r="564" spans="1:38" s="39" customFormat="1" ht="12.75" x14ac:dyDescent="0.2">
      <c r="A564" s="425"/>
      <c r="B564" s="349"/>
      <c r="C564" s="350"/>
      <c r="D564" s="42" t="s">
        <v>23</v>
      </c>
      <c r="E564" s="94">
        <f t="shared" ref="E564:F566" si="52">E570</f>
        <v>183991850.83000001</v>
      </c>
      <c r="F564" s="94">
        <f t="shared" ref="F564" si="53">F570</f>
        <v>131929376.09</v>
      </c>
      <c r="G564" s="353"/>
      <c r="H564" s="418"/>
      <c r="I564" s="418"/>
      <c r="J564" s="418"/>
      <c r="K564" s="418"/>
      <c r="L564" s="94">
        <f t="shared" ref="L564:L566" si="54">L570</f>
        <v>183991850.83000001</v>
      </c>
      <c r="M564" s="25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</row>
    <row r="565" spans="1:38" s="39" customFormat="1" ht="14.25" customHeight="1" x14ac:dyDescent="0.2">
      <c r="A565" s="425"/>
      <c r="B565" s="349"/>
      <c r="C565" s="350"/>
      <c r="D565" s="36" t="s">
        <v>26</v>
      </c>
      <c r="E565" s="94">
        <f t="shared" si="52"/>
        <v>41078600</v>
      </c>
      <c r="F565" s="94">
        <f t="shared" ref="F565" si="55">F571</f>
        <v>36456349</v>
      </c>
      <c r="G565" s="353"/>
      <c r="H565" s="418"/>
      <c r="I565" s="418"/>
      <c r="J565" s="418"/>
      <c r="K565" s="418"/>
      <c r="L565" s="94">
        <f t="shared" si="54"/>
        <v>41078600</v>
      </c>
      <c r="M565" s="25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</row>
    <row r="566" spans="1:38" s="39" customFormat="1" ht="24" customHeight="1" x14ac:dyDescent="0.2">
      <c r="A566" s="425"/>
      <c r="B566" s="349"/>
      <c r="C566" s="350"/>
      <c r="D566" s="42" t="s">
        <v>45</v>
      </c>
      <c r="E566" s="94">
        <f t="shared" si="52"/>
        <v>0</v>
      </c>
      <c r="F566" s="94">
        <f t="shared" si="52"/>
        <v>0</v>
      </c>
      <c r="G566" s="353"/>
      <c r="H566" s="418"/>
      <c r="I566" s="418"/>
      <c r="J566" s="418"/>
      <c r="K566" s="418"/>
      <c r="L566" s="94">
        <f t="shared" si="54"/>
        <v>0</v>
      </c>
      <c r="M566" s="25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</row>
    <row r="567" spans="1:38" s="39" customFormat="1" ht="19.5" customHeight="1" x14ac:dyDescent="0.2">
      <c r="A567" s="426"/>
      <c r="B567" s="427"/>
      <c r="C567" s="351"/>
      <c r="D567" s="36" t="s">
        <v>46</v>
      </c>
      <c r="E567" s="103">
        <f>E573+E579+E585+E591</f>
        <v>0</v>
      </c>
      <c r="F567" s="94">
        <f>F573+F579+F585+F591</f>
        <v>0</v>
      </c>
      <c r="G567" s="428"/>
      <c r="H567" s="419"/>
      <c r="I567" s="419"/>
      <c r="J567" s="419"/>
      <c r="K567" s="419"/>
      <c r="L567" s="103">
        <f>L573+L579+L585+L591</f>
        <v>0</v>
      </c>
      <c r="M567" s="25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</row>
    <row r="568" spans="1:38" s="12" customFormat="1" ht="13.5" customHeight="1" x14ac:dyDescent="0.2">
      <c r="A568" s="420" t="s">
        <v>326</v>
      </c>
      <c r="B568" s="359" t="s">
        <v>327</v>
      </c>
      <c r="C568" s="359"/>
      <c r="D568" s="48" t="s">
        <v>16</v>
      </c>
      <c r="E568" s="95">
        <f>E569+E573</f>
        <v>225070450.83000001</v>
      </c>
      <c r="F568" s="95">
        <f>F569+F573</f>
        <v>168385725.09</v>
      </c>
      <c r="G568" s="407"/>
      <c r="H568" s="96"/>
      <c r="I568" s="96"/>
      <c r="J568" s="96"/>
      <c r="K568" s="96"/>
      <c r="L568" s="95">
        <f>L569+L573</f>
        <v>225070450.83000001</v>
      </c>
      <c r="M568" s="252"/>
    </row>
    <row r="569" spans="1:38" s="12" customFormat="1" ht="18" customHeight="1" x14ac:dyDescent="0.2">
      <c r="A569" s="413"/>
      <c r="B569" s="421"/>
      <c r="C569" s="422"/>
      <c r="D569" s="44" t="s">
        <v>20</v>
      </c>
      <c r="E569" s="95">
        <f>E570+E571+E572</f>
        <v>225070450.83000001</v>
      </c>
      <c r="F569" s="95">
        <f>F570+F571+F572</f>
        <v>168385725.09</v>
      </c>
      <c r="G569" s="423"/>
      <c r="H569" s="98"/>
      <c r="I569" s="98"/>
      <c r="J569" s="98"/>
      <c r="K569" s="98"/>
      <c r="L569" s="95">
        <f>L570+L571+L572</f>
        <v>225070450.83000001</v>
      </c>
      <c r="M569" s="252"/>
    </row>
    <row r="570" spans="1:38" s="12" customFormat="1" ht="11.25" customHeight="1" x14ac:dyDescent="0.2">
      <c r="A570" s="413"/>
      <c r="B570" s="421"/>
      <c r="C570" s="422"/>
      <c r="D570" s="44" t="s">
        <v>23</v>
      </c>
      <c r="E570" s="95">
        <f>E576+E582+E588+E594+E600+E606+E612</f>
        <v>183991850.83000001</v>
      </c>
      <c r="F570" s="95">
        <f>F576+F582+F588+F594+F600+F606+F612</f>
        <v>131929376.09</v>
      </c>
      <c r="G570" s="423"/>
      <c r="H570" s="98"/>
      <c r="I570" s="98"/>
      <c r="J570" s="98"/>
      <c r="K570" s="98"/>
      <c r="L570" s="95">
        <f>L576+L582+L588+L594+L600+L606+L612</f>
        <v>183991850.83000001</v>
      </c>
      <c r="M570" s="252"/>
    </row>
    <row r="571" spans="1:38" s="12" customFormat="1" ht="13.5" customHeight="1" x14ac:dyDescent="0.2">
      <c r="A571" s="413"/>
      <c r="B571" s="421"/>
      <c r="C571" s="422"/>
      <c r="D571" s="48" t="s">
        <v>26</v>
      </c>
      <c r="E571" s="95">
        <f>E577+E583+E589+E595+E601+E607</f>
        <v>41078600</v>
      </c>
      <c r="F571" s="95">
        <f>F577+F583+F589+F595+F601+F607</f>
        <v>36456349</v>
      </c>
      <c r="G571" s="423"/>
      <c r="H571" s="98"/>
      <c r="I571" s="98"/>
      <c r="J571" s="98"/>
      <c r="K571" s="98"/>
      <c r="L571" s="95">
        <f>L577+L583+L589+L595+L601+L607</f>
        <v>41078600</v>
      </c>
      <c r="M571" s="252"/>
    </row>
    <row r="572" spans="1:38" s="12" customFormat="1" ht="22.5" customHeight="1" x14ac:dyDescent="0.2">
      <c r="A572" s="413"/>
      <c r="B572" s="421"/>
      <c r="C572" s="422"/>
      <c r="D572" s="44" t="s">
        <v>45</v>
      </c>
      <c r="E572" s="95">
        <f>E578+E584+E590</f>
        <v>0</v>
      </c>
      <c r="F572" s="95">
        <f>F578+F584+F590</f>
        <v>0</v>
      </c>
      <c r="G572" s="423"/>
      <c r="H572" s="98"/>
      <c r="I572" s="98"/>
      <c r="J572" s="98"/>
      <c r="K572" s="98"/>
      <c r="L572" s="95">
        <f>L578+L584+L590</f>
        <v>0</v>
      </c>
      <c r="M572" s="252"/>
    </row>
    <row r="573" spans="1:38" s="12" customFormat="1" ht="19.5" customHeight="1" x14ac:dyDescent="0.2">
      <c r="A573" s="413"/>
      <c r="B573" s="421"/>
      <c r="C573" s="422"/>
      <c r="D573" s="90" t="s">
        <v>46</v>
      </c>
      <c r="E573" s="95">
        <f>E579+E585+E591</f>
        <v>0</v>
      </c>
      <c r="F573" s="95">
        <f>F579+F585+F591</f>
        <v>0</v>
      </c>
      <c r="G573" s="423"/>
      <c r="H573" s="99"/>
      <c r="I573" s="99"/>
      <c r="J573" s="99"/>
      <c r="K573" s="99"/>
      <c r="L573" s="95">
        <f>L579+L585+L591</f>
        <v>0</v>
      </c>
      <c r="M573" s="252"/>
    </row>
    <row r="574" spans="1:38" x14ac:dyDescent="0.25">
      <c r="A574" s="373" t="s">
        <v>328</v>
      </c>
      <c r="B574" s="300" t="s">
        <v>329</v>
      </c>
      <c r="C574" s="300" t="s">
        <v>330</v>
      </c>
      <c r="D574" s="17" t="s">
        <v>16</v>
      </c>
      <c r="E574" s="50">
        <f>E575+E579</f>
        <v>32410929</v>
      </c>
      <c r="F574" s="50">
        <f>F575+F579</f>
        <v>32410929</v>
      </c>
      <c r="G574" s="276"/>
      <c r="H574" s="276" t="s">
        <v>331</v>
      </c>
      <c r="I574" s="279" t="s">
        <v>332</v>
      </c>
      <c r="J574" s="279">
        <v>12393</v>
      </c>
      <c r="K574" s="279">
        <v>12393</v>
      </c>
      <c r="L574" s="50">
        <f>L575+L579</f>
        <v>32410929</v>
      </c>
      <c r="M574" s="252"/>
    </row>
    <row r="575" spans="1:38" ht="19.5" x14ac:dyDescent="0.25">
      <c r="A575" s="374"/>
      <c r="B575" s="301"/>
      <c r="C575" s="303"/>
      <c r="D575" s="178" t="s">
        <v>20</v>
      </c>
      <c r="E575" s="50">
        <f>E576+E577+E578</f>
        <v>32410929</v>
      </c>
      <c r="F575" s="50">
        <f>F576+F577+F578</f>
        <v>32410929</v>
      </c>
      <c r="G575" s="277"/>
      <c r="H575" s="437"/>
      <c r="I575" s="280"/>
      <c r="J575" s="280"/>
      <c r="K575" s="280"/>
      <c r="L575" s="50">
        <f>L576+L577+L578</f>
        <v>32410929</v>
      </c>
      <c r="M575" s="252"/>
    </row>
    <row r="576" spans="1:38" x14ac:dyDescent="0.25">
      <c r="A576" s="374"/>
      <c r="B576" s="301"/>
      <c r="C576" s="303"/>
      <c r="D576" s="161" t="s">
        <v>23</v>
      </c>
      <c r="E576" s="170">
        <v>32410929</v>
      </c>
      <c r="F576" s="170">
        <v>32410929</v>
      </c>
      <c r="G576" s="277"/>
      <c r="H576" s="438"/>
      <c r="I576" s="376"/>
      <c r="J576" s="376"/>
      <c r="K576" s="376"/>
      <c r="L576" s="21">
        <v>32410929</v>
      </c>
      <c r="M576" s="252"/>
    </row>
    <row r="577" spans="1:38" ht="19.5" customHeight="1" x14ac:dyDescent="0.25">
      <c r="A577" s="374"/>
      <c r="B577" s="301"/>
      <c r="C577" s="303"/>
      <c r="D577" s="17" t="s">
        <v>26</v>
      </c>
      <c r="E577" s="50">
        <v>0</v>
      </c>
      <c r="F577" s="50">
        <v>0</v>
      </c>
      <c r="G577" s="277"/>
      <c r="H577" s="276" t="s">
        <v>333</v>
      </c>
      <c r="I577" s="279" t="s">
        <v>334</v>
      </c>
      <c r="J577" s="279">
        <v>4042</v>
      </c>
      <c r="K577" s="279">
        <v>4042</v>
      </c>
      <c r="L577" s="50">
        <v>0</v>
      </c>
      <c r="M577" s="252"/>
    </row>
    <row r="578" spans="1:38" ht="22.5" customHeight="1" x14ac:dyDescent="0.25">
      <c r="A578" s="374"/>
      <c r="B578" s="301"/>
      <c r="C578" s="303"/>
      <c r="D578" s="178" t="s">
        <v>45</v>
      </c>
      <c r="E578" s="141">
        <v>0</v>
      </c>
      <c r="F578" s="147">
        <v>0</v>
      </c>
      <c r="G578" s="277"/>
      <c r="H578" s="378"/>
      <c r="I578" s="280"/>
      <c r="J578" s="280"/>
      <c r="K578" s="280"/>
      <c r="L578" s="52">
        <v>0</v>
      </c>
      <c r="M578" s="252"/>
    </row>
    <row r="579" spans="1:38" ht="18" customHeight="1" x14ac:dyDescent="0.25">
      <c r="A579" s="375"/>
      <c r="B579" s="302"/>
      <c r="C579" s="303"/>
      <c r="D579" s="17" t="s">
        <v>46</v>
      </c>
      <c r="E579" s="50">
        <v>0</v>
      </c>
      <c r="F579" s="50">
        <v>0</v>
      </c>
      <c r="G579" s="278"/>
      <c r="H579" s="379"/>
      <c r="I579" s="280"/>
      <c r="J579" s="280"/>
      <c r="K579" s="281"/>
      <c r="L579" s="50">
        <v>0</v>
      </c>
      <c r="M579" s="252"/>
    </row>
    <row r="580" spans="1:38" s="56" customFormat="1" ht="29.25" x14ac:dyDescent="0.25">
      <c r="A580" s="373" t="s">
        <v>335</v>
      </c>
      <c r="B580" s="300" t="s">
        <v>336</v>
      </c>
      <c r="C580" s="300" t="s">
        <v>15</v>
      </c>
      <c r="D580" s="17" t="s">
        <v>16</v>
      </c>
      <c r="E580" s="50">
        <f>E581+E585</f>
        <v>21340967.739999998</v>
      </c>
      <c r="F580" s="50">
        <f>F581+F585</f>
        <v>21340967.739999998</v>
      </c>
      <c r="G580" s="276"/>
      <c r="H580" s="22" t="s">
        <v>337</v>
      </c>
      <c r="I580" s="22" t="s">
        <v>338</v>
      </c>
      <c r="J580" s="236">
        <v>9.2999999999999999E-2</v>
      </c>
      <c r="K580" s="236">
        <v>8.6999999999999994E-2</v>
      </c>
      <c r="L580" s="50">
        <f>L581+L585</f>
        <v>21340967.739999998</v>
      </c>
      <c r="M580" s="252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</row>
    <row r="581" spans="1:38" s="56" customFormat="1" ht="40.5" customHeight="1" x14ac:dyDescent="0.25">
      <c r="A581" s="374"/>
      <c r="B581" s="301"/>
      <c r="C581" s="303"/>
      <c r="D581" s="178" t="s">
        <v>20</v>
      </c>
      <c r="E581" s="50">
        <f>E582+E583+E584</f>
        <v>21340967.739999998</v>
      </c>
      <c r="F581" s="50">
        <f>F582+F583+F584</f>
        <v>21340967.739999998</v>
      </c>
      <c r="G581" s="277"/>
      <c r="H581" s="22" t="s">
        <v>339</v>
      </c>
      <c r="I581" s="22" t="s">
        <v>340</v>
      </c>
      <c r="J581" s="236">
        <v>14.132</v>
      </c>
      <c r="K581" s="236">
        <v>12.013999999999999</v>
      </c>
      <c r="L581" s="50">
        <f>L582+L583+L584</f>
        <v>21340967.739999998</v>
      </c>
      <c r="M581" s="252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  <c r="AI581" s="63"/>
      <c r="AJ581" s="63"/>
      <c r="AK581" s="63"/>
      <c r="AL581" s="63"/>
    </row>
    <row r="582" spans="1:38" s="56" customFormat="1" x14ac:dyDescent="0.25">
      <c r="A582" s="374"/>
      <c r="B582" s="301"/>
      <c r="C582" s="303"/>
      <c r="D582" s="161" t="s">
        <v>23</v>
      </c>
      <c r="E582" s="170">
        <v>1493867.74</v>
      </c>
      <c r="F582" s="10">
        <v>1493867.74</v>
      </c>
      <c r="G582" s="277"/>
      <c r="H582" s="276" t="s">
        <v>341</v>
      </c>
      <c r="I582" s="279" t="s">
        <v>52</v>
      </c>
      <c r="J582" s="279">
        <v>48</v>
      </c>
      <c r="K582" s="279">
        <v>55.85</v>
      </c>
      <c r="L582" s="21">
        <v>1493867.74</v>
      </c>
      <c r="M582" s="252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</row>
    <row r="583" spans="1:38" s="56" customFormat="1" x14ac:dyDescent="0.25">
      <c r="A583" s="374"/>
      <c r="B583" s="301"/>
      <c r="C583" s="303"/>
      <c r="D583" s="17" t="s">
        <v>26</v>
      </c>
      <c r="E583" s="50">
        <v>19847100</v>
      </c>
      <c r="F583" s="50">
        <v>19847100</v>
      </c>
      <c r="G583" s="277"/>
      <c r="H583" s="277"/>
      <c r="I583" s="280"/>
      <c r="J583" s="280"/>
      <c r="K583" s="280"/>
      <c r="L583" s="50">
        <v>19847100</v>
      </c>
      <c r="M583" s="252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</row>
    <row r="584" spans="1:38" s="56" customFormat="1" ht="19.5" x14ac:dyDescent="0.25">
      <c r="A584" s="374"/>
      <c r="B584" s="301"/>
      <c r="C584" s="303"/>
      <c r="D584" s="178" t="s">
        <v>45</v>
      </c>
      <c r="E584" s="141">
        <v>0</v>
      </c>
      <c r="F584" s="240">
        <v>0</v>
      </c>
      <c r="G584" s="277"/>
      <c r="H584" s="277"/>
      <c r="I584" s="280"/>
      <c r="J584" s="280"/>
      <c r="K584" s="280"/>
      <c r="L584" s="52">
        <v>0</v>
      </c>
      <c r="M584" s="252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</row>
    <row r="585" spans="1:38" s="56" customFormat="1" ht="18.75" customHeight="1" x14ac:dyDescent="0.25">
      <c r="A585" s="375"/>
      <c r="B585" s="302"/>
      <c r="C585" s="303"/>
      <c r="D585" s="17" t="s">
        <v>46</v>
      </c>
      <c r="E585" s="50">
        <v>0</v>
      </c>
      <c r="F585" s="50">
        <v>0</v>
      </c>
      <c r="G585" s="278"/>
      <c r="H585" s="278"/>
      <c r="I585" s="281"/>
      <c r="J585" s="281"/>
      <c r="K585" s="281"/>
      <c r="L585" s="50">
        <v>0</v>
      </c>
      <c r="M585" s="252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</row>
    <row r="586" spans="1:38" s="56" customFormat="1" x14ac:dyDescent="0.25">
      <c r="A586" s="373" t="s">
        <v>342</v>
      </c>
      <c r="B586" s="300" t="s">
        <v>343</v>
      </c>
      <c r="C586" s="300" t="s">
        <v>15</v>
      </c>
      <c r="D586" s="178" t="s">
        <v>16</v>
      </c>
      <c r="E586" s="50">
        <f>E587+E591</f>
        <v>14629569.890000001</v>
      </c>
      <c r="F586" s="50">
        <f>F587+F591</f>
        <v>12965859.140000001</v>
      </c>
      <c r="G586" s="276"/>
      <c r="H586" s="276" t="s">
        <v>344</v>
      </c>
      <c r="I586" s="279" t="s">
        <v>345</v>
      </c>
      <c r="J586" s="279">
        <v>90</v>
      </c>
      <c r="K586" s="279">
        <v>44.81</v>
      </c>
      <c r="L586" s="50">
        <f>L587+L591</f>
        <v>14629569.890000001</v>
      </c>
      <c r="M586" s="252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63"/>
      <c r="AH586" s="63"/>
      <c r="AI586" s="63"/>
      <c r="AJ586" s="63"/>
      <c r="AK586" s="63"/>
      <c r="AL586" s="63"/>
    </row>
    <row r="587" spans="1:38" s="56" customFormat="1" ht="26.25" customHeight="1" x14ac:dyDescent="0.25">
      <c r="A587" s="374"/>
      <c r="B587" s="301"/>
      <c r="C587" s="303"/>
      <c r="D587" s="178" t="s">
        <v>20</v>
      </c>
      <c r="E587" s="50">
        <f>E588+E589+E590</f>
        <v>14629569.890000001</v>
      </c>
      <c r="F587" s="50">
        <f>F588+F589+F590</f>
        <v>12965859.140000001</v>
      </c>
      <c r="G587" s="277"/>
      <c r="H587" s="277"/>
      <c r="I587" s="280"/>
      <c r="J587" s="280"/>
      <c r="K587" s="280"/>
      <c r="L587" s="50">
        <f>L588+L589+L590</f>
        <v>14629569.890000001</v>
      </c>
      <c r="M587" s="252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  <c r="AI587" s="63"/>
      <c r="AJ587" s="63"/>
      <c r="AK587" s="63"/>
      <c r="AL587" s="63"/>
    </row>
    <row r="588" spans="1:38" s="56" customFormat="1" x14ac:dyDescent="0.25">
      <c r="A588" s="374"/>
      <c r="B588" s="301"/>
      <c r="C588" s="303"/>
      <c r="D588" s="178" t="s">
        <v>23</v>
      </c>
      <c r="E588" s="170">
        <v>1024069.89</v>
      </c>
      <c r="F588" s="10">
        <v>907610.14</v>
      </c>
      <c r="G588" s="277"/>
      <c r="H588" s="277"/>
      <c r="I588" s="280"/>
      <c r="J588" s="280"/>
      <c r="K588" s="280"/>
      <c r="L588" s="21">
        <v>1024069.89</v>
      </c>
      <c r="M588" s="252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  <c r="AI588" s="63"/>
      <c r="AJ588" s="63"/>
      <c r="AK588" s="63"/>
      <c r="AL588" s="63"/>
    </row>
    <row r="589" spans="1:38" s="56" customFormat="1" x14ac:dyDescent="0.25">
      <c r="A589" s="374"/>
      <c r="B589" s="301"/>
      <c r="C589" s="303"/>
      <c r="D589" s="178" t="s">
        <v>26</v>
      </c>
      <c r="E589" s="50">
        <v>13605500</v>
      </c>
      <c r="F589" s="50">
        <v>12058249</v>
      </c>
      <c r="G589" s="277"/>
      <c r="H589" s="277"/>
      <c r="I589" s="280"/>
      <c r="J589" s="280"/>
      <c r="K589" s="280"/>
      <c r="L589" s="50">
        <v>13605500</v>
      </c>
      <c r="M589" s="252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63"/>
      <c r="AH589" s="63"/>
      <c r="AI589" s="63"/>
      <c r="AJ589" s="63"/>
      <c r="AK589" s="63"/>
      <c r="AL589" s="63"/>
    </row>
    <row r="590" spans="1:38" s="56" customFormat="1" ht="19.5" x14ac:dyDescent="0.25">
      <c r="A590" s="374"/>
      <c r="B590" s="301"/>
      <c r="C590" s="303"/>
      <c r="D590" s="178" t="s">
        <v>45</v>
      </c>
      <c r="E590" s="141">
        <v>0</v>
      </c>
      <c r="F590" s="240">
        <v>0</v>
      </c>
      <c r="G590" s="277"/>
      <c r="H590" s="277"/>
      <c r="I590" s="280"/>
      <c r="J590" s="280"/>
      <c r="K590" s="280"/>
      <c r="L590" s="52">
        <v>0</v>
      </c>
      <c r="M590" s="252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63"/>
      <c r="AH590" s="63"/>
      <c r="AI590" s="63"/>
      <c r="AJ590" s="63"/>
      <c r="AK590" s="63"/>
      <c r="AL590" s="63"/>
    </row>
    <row r="591" spans="1:38" s="56" customFormat="1" ht="19.5" x14ac:dyDescent="0.25">
      <c r="A591" s="375"/>
      <c r="B591" s="302"/>
      <c r="C591" s="303"/>
      <c r="D591" s="178" t="s">
        <v>46</v>
      </c>
      <c r="E591" s="50">
        <v>0</v>
      </c>
      <c r="F591" s="50">
        <v>0</v>
      </c>
      <c r="G591" s="278"/>
      <c r="H591" s="278"/>
      <c r="I591" s="281"/>
      <c r="J591" s="281"/>
      <c r="K591" s="281"/>
      <c r="L591" s="50">
        <v>0</v>
      </c>
      <c r="M591" s="252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</row>
    <row r="592" spans="1:38" s="56" customFormat="1" ht="18.75" customHeight="1" x14ac:dyDescent="0.25">
      <c r="A592" s="274" t="s">
        <v>346</v>
      </c>
      <c r="B592" s="300" t="s">
        <v>347</v>
      </c>
      <c r="C592" s="274" t="s">
        <v>15</v>
      </c>
      <c r="D592" s="178" t="s">
        <v>16</v>
      </c>
      <c r="E592" s="57">
        <f>E593+E597</f>
        <v>1213000</v>
      </c>
      <c r="F592" s="57">
        <f>F593+F597</f>
        <v>572080.57999999996</v>
      </c>
      <c r="G592" s="276"/>
      <c r="H592" s="276" t="s">
        <v>348</v>
      </c>
      <c r="I592" s="279" t="s">
        <v>345</v>
      </c>
      <c r="J592" s="279">
        <v>100</v>
      </c>
      <c r="K592" s="279">
        <v>44.81</v>
      </c>
      <c r="L592" s="57">
        <f>L593+L597</f>
        <v>1213000</v>
      </c>
      <c r="M592" s="252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</row>
    <row r="593" spans="1:38" s="56" customFormat="1" ht="19.5" x14ac:dyDescent="0.25">
      <c r="A593" s="275"/>
      <c r="B593" s="301"/>
      <c r="C593" s="275"/>
      <c r="D593" s="178" t="s">
        <v>20</v>
      </c>
      <c r="E593" s="57">
        <f>E594+E595+E596</f>
        <v>1213000</v>
      </c>
      <c r="F593" s="57">
        <f>F594+F595+F596</f>
        <v>572080.57999999996</v>
      </c>
      <c r="G593" s="277"/>
      <c r="H593" s="277"/>
      <c r="I593" s="280"/>
      <c r="J593" s="280"/>
      <c r="K593" s="280"/>
      <c r="L593" s="57">
        <f>L594+L595+L596</f>
        <v>1213000</v>
      </c>
      <c r="M593" s="252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</row>
    <row r="594" spans="1:38" s="56" customFormat="1" x14ac:dyDescent="0.25">
      <c r="A594" s="275"/>
      <c r="B594" s="301"/>
      <c r="C594" s="275"/>
      <c r="D594" s="178" t="s">
        <v>23</v>
      </c>
      <c r="E594" s="93">
        <v>1213000</v>
      </c>
      <c r="F594" s="184">
        <v>572080.57999999996</v>
      </c>
      <c r="G594" s="277"/>
      <c r="H594" s="277"/>
      <c r="I594" s="280"/>
      <c r="J594" s="280"/>
      <c r="K594" s="280"/>
      <c r="L594" s="93">
        <v>1213000</v>
      </c>
      <c r="M594" s="252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</row>
    <row r="595" spans="1:38" s="56" customFormat="1" x14ac:dyDescent="0.25">
      <c r="A595" s="275"/>
      <c r="B595" s="301"/>
      <c r="C595" s="275"/>
      <c r="D595" s="178" t="s">
        <v>26</v>
      </c>
      <c r="E595" s="57">
        <v>0</v>
      </c>
      <c r="F595" s="57">
        <v>0</v>
      </c>
      <c r="G595" s="277"/>
      <c r="H595" s="277"/>
      <c r="I595" s="280"/>
      <c r="J595" s="280"/>
      <c r="K595" s="280"/>
      <c r="L595" s="57">
        <v>0</v>
      </c>
      <c r="M595" s="252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</row>
    <row r="596" spans="1:38" s="56" customFormat="1" ht="19.5" x14ac:dyDescent="0.25">
      <c r="A596" s="275"/>
      <c r="B596" s="301"/>
      <c r="C596" s="275"/>
      <c r="D596" s="178" t="s">
        <v>45</v>
      </c>
      <c r="E596" s="59">
        <v>0</v>
      </c>
      <c r="F596" s="58">
        <v>0</v>
      </c>
      <c r="G596" s="277"/>
      <c r="H596" s="277"/>
      <c r="I596" s="280"/>
      <c r="J596" s="280"/>
      <c r="K596" s="280"/>
      <c r="L596" s="59">
        <v>0</v>
      </c>
      <c r="M596" s="252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/>
      <c r="AL596" s="63"/>
    </row>
    <row r="597" spans="1:38" s="56" customFormat="1" ht="19.5" x14ac:dyDescent="0.25">
      <c r="A597" s="311"/>
      <c r="B597" s="302"/>
      <c r="C597" s="275"/>
      <c r="D597" s="178" t="s">
        <v>46</v>
      </c>
      <c r="E597" s="57">
        <v>0</v>
      </c>
      <c r="F597" s="57">
        <v>0</v>
      </c>
      <c r="G597" s="278"/>
      <c r="H597" s="278"/>
      <c r="I597" s="281"/>
      <c r="J597" s="281"/>
      <c r="K597" s="281"/>
      <c r="L597" s="57">
        <v>0</v>
      </c>
      <c r="M597" s="252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  <c r="AI597" s="63"/>
      <c r="AJ597" s="63"/>
      <c r="AK597" s="63"/>
      <c r="AL597" s="63"/>
    </row>
    <row r="598" spans="1:38" s="56" customFormat="1" ht="12.75" customHeight="1" x14ac:dyDescent="0.25">
      <c r="A598" s="274" t="s">
        <v>349</v>
      </c>
      <c r="B598" s="300" t="s">
        <v>350</v>
      </c>
      <c r="C598" s="274" t="s">
        <v>15</v>
      </c>
      <c r="D598" s="178" t="s">
        <v>16</v>
      </c>
      <c r="E598" s="57">
        <f>E599+E603</f>
        <v>8200000</v>
      </c>
      <c r="F598" s="57">
        <f>F599+F603</f>
        <v>4920000</v>
      </c>
      <c r="G598" s="276"/>
      <c r="H598" s="276" t="s">
        <v>351</v>
      </c>
      <c r="I598" s="279" t="s">
        <v>345</v>
      </c>
      <c r="J598" s="279">
        <v>48</v>
      </c>
      <c r="K598" s="279">
        <v>55.85</v>
      </c>
      <c r="L598" s="57">
        <f>L599+L603</f>
        <v>8200000</v>
      </c>
      <c r="M598" s="252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63"/>
      <c r="AH598" s="63"/>
      <c r="AI598" s="63"/>
      <c r="AJ598" s="63"/>
      <c r="AK598" s="63"/>
      <c r="AL598" s="63"/>
    </row>
    <row r="599" spans="1:38" s="56" customFormat="1" ht="19.5" x14ac:dyDescent="0.25">
      <c r="A599" s="275"/>
      <c r="B599" s="301"/>
      <c r="C599" s="275"/>
      <c r="D599" s="178" t="s">
        <v>20</v>
      </c>
      <c r="E599" s="57">
        <f>E600+E601+E602</f>
        <v>8200000</v>
      </c>
      <c r="F599" s="57">
        <f>F600+F601+F602</f>
        <v>4920000</v>
      </c>
      <c r="G599" s="277"/>
      <c r="H599" s="277"/>
      <c r="I599" s="280"/>
      <c r="J599" s="280"/>
      <c r="K599" s="280"/>
      <c r="L599" s="57">
        <f>L600+L601+L602</f>
        <v>8200000</v>
      </c>
      <c r="M599" s="252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  <c r="AI599" s="63"/>
      <c r="AJ599" s="63"/>
      <c r="AK599" s="63"/>
      <c r="AL599" s="63"/>
    </row>
    <row r="600" spans="1:38" s="56" customFormat="1" x14ac:dyDescent="0.25">
      <c r="A600" s="275"/>
      <c r="B600" s="301"/>
      <c r="C600" s="275"/>
      <c r="D600" s="178" t="s">
        <v>23</v>
      </c>
      <c r="E600" s="93">
        <v>574000</v>
      </c>
      <c r="F600" s="184">
        <v>369000</v>
      </c>
      <c r="G600" s="277"/>
      <c r="H600" s="277"/>
      <c r="I600" s="280"/>
      <c r="J600" s="280"/>
      <c r="K600" s="280"/>
      <c r="L600" s="93">
        <v>574000</v>
      </c>
      <c r="M600" s="252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  <c r="AI600" s="63"/>
      <c r="AJ600" s="63"/>
      <c r="AK600" s="63"/>
      <c r="AL600" s="63"/>
    </row>
    <row r="601" spans="1:38" s="56" customFormat="1" x14ac:dyDescent="0.25">
      <c r="A601" s="275"/>
      <c r="B601" s="301"/>
      <c r="C601" s="275"/>
      <c r="D601" s="178" t="s">
        <v>26</v>
      </c>
      <c r="E601" s="57">
        <v>7626000</v>
      </c>
      <c r="F601" s="57">
        <v>4551000</v>
      </c>
      <c r="G601" s="277"/>
      <c r="H601" s="277"/>
      <c r="I601" s="280"/>
      <c r="J601" s="280"/>
      <c r="K601" s="280"/>
      <c r="L601" s="57">
        <v>7626000</v>
      </c>
      <c r="M601" s="252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</row>
    <row r="602" spans="1:38" s="56" customFormat="1" ht="19.5" x14ac:dyDescent="0.25">
      <c r="A602" s="275"/>
      <c r="B602" s="301"/>
      <c r="C602" s="275"/>
      <c r="D602" s="178" t="s">
        <v>45</v>
      </c>
      <c r="E602" s="59">
        <v>0</v>
      </c>
      <c r="F602" s="58">
        <v>0</v>
      </c>
      <c r="G602" s="277"/>
      <c r="H602" s="277"/>
      <c r="I602" s="280"/>
      <c r="J602" s="280"/>
      <c r="K602" s="280"/>
      <c r="L602" s="59">
        <v>0</v>
      </c>
      <c r="M602" s="252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  <c r="AI602" s="63"/>
      <c r="AJ602" s="63"/>
      <c r="AK602" s="63"/>
      <c r="AL602" s="63"/>
    </row>
    <row r="603" spans="1:38" s="56" customFormat="1" ht="182.25" customHeight="1" x14ac:dyDescent="0.25">
      <c r="A603" s="311"/>
      <c r="B603" s="302"/>
      <c r="C603" s="275"/>
      <c r="D603" s="178" t="s">
        <v>46</v>
      </c>
      <c r="E603" s="57">
        <v>0</v>
      </c>
      <c r="F603" s="57">
        <v>0</v>
      </c>
      <c r="G603" s="278"/>
      <c r="H603" s="278"/>
      <c r="I603" s="281"/>
      <c r="J603" s="281"/>
      <c r="K603" s="281"/>
      <c r="L603" s="57">
        <v>0</v>
      </c>
      <c r="M603" s="252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</row>
    <row r="604" spans="1:38" s="56" customFormat="1" ht="12.75" customHeight="1" x14ac:dyDescent="0.25">
      <c r="A604" s="274" t="s">
        <v>352</v>
      </c>
      <c r="B604" s="300" t="s">
        <v>522</v>
      </c>
      <c r="C604" s="274" t="s">
        <v>15</v>
      </c>
      <c r="D604" s="178" t="s">
        <v>16</v>
      </c>
      <c r="E604" s="57">
        <f>E605+E609</f>
        <v>45294127.799999997</v>
      </c>
      <c r="F604" s="57">
        <f>F605+F609</f>
        <v>26604955.23</v>
      </c>
      <c r="G604" s="276"/>
      <c r="H604" s="276" t="s">
        <v>524</v>
      </c>
      <c r="I604" s="279" t="s">
        <v>334</v>
      </c>
      <c r="J604" s="279">
        <v>35094</v>
      </c>
      <c r="K604" s="279">
        <v>13925</v>
      </c>
      <c r="L604" s="57">
        <f>L605+L609</f>
        <v>45294127.799999997</v>
      </c>
      <c r="M604" s="252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</row>
    <row r="605" spans="1:38" s="56" customFormat="1" ht="19.5" x14ac:dyDescent="0.25">
      <c r="A605" s="275"/>
      <c r="B605" s="301"/>
      <c r="C605" s="275"/>
      <c r="D605" s="178" t="s">
        <v>20</v>
      </c>
      <c r="E605" s="57">
        <f>E606+E607+E608</f>
        <v>45294127.799999997</v>
      </c>
      <c r="F605" s="57">
        <f>F606+F607+F608</f>
        <v>26604955.23</v>
      </c>
      <c r="G605" s="277"/>
      <c r="H605" s="277"/>
      <c r="I605" s="280"/>
      <c r="J605" s="280"/>
      <c r="K605" s="280"/>
      <c r="L605" s="57">
        <f>L606+L607+L608</f>
        <v>45294127.799999997</v>
      </c>
      <c r="M605" s="252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</row>
    <row r="606" spans="1:38" s="56" customFormat="1" x14ac:dyDescent="0.25">
      <c r="A606" s="275"/>
      <c r="B606" s="301"/>
      <c r="C606" s="275"/>
      <c r="D606" s="178" t="s">
        <v>23</v>
      </c>
      <c r="E606" s="93">
        <v>45294127.799999997</v>
      </c>
      <c r="F606" s="184">
        <v>26604955.23</v>
      </c>
      <c r="G606" s="277"/>
      <c r="H606" s="277"/>
      <c r="I606" s="280"/>
      <c r="J606" s="280"/>
      <c r="K606" s="280"/>
      <c r="L606" s="93">
        <v>45294127.799999997</v>
      </c>
      <c r="M606" s="252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</row>
    <row r="607" spans="1:38" s="56" customFormat="1" x14ac:dyDescent="0.25">
      <c r="A607" s="275"/>
      <c r="B607" s="301"/>
      <c r="C607" s="275"/>
      <c r="D607" s="178" t="s">
        <v>26</v>
      </c>
      <c r="E607" s="57">
        <v>0</v>
      </c>
      <c r="F607" s="57">
        <v>0</v>
      </c>
      <c r="G607" s="277"/>
      <c r="H607" s="277"/>
      <c r="I607" s="280"/>
      <c r="J607" s="280"/>
      <c r="K607" s="280"/>
      <c r="L607" s="57">
        <v>0</v>
      </c>
      <c r="M607" s="252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</row>
    <row r="608" spans="1:38" s="56" customFormat="1" ht="19.5" x14ac:dyDescent="0.25">
      <c r="A608" s="275"/>
      <c r="B608" s="301"/>
      <c r="C608" s="275"/>
      <c r="D608" s="178" t="s">
        <v>45</v>
      </c>
      <c r="E608" s="59">
        <v>0</v>
      </c>
      <c r="F608" s="58">
        <v>0</v>
      </c>
      <c r="G608" s="277"/>
      <c r="H608" s="277"/>
      <c r="I608" s="280"/>
      <c r="J608" s="280"/>
      <c r="K608" s="280"/>
      <c r="L608" s="59">
        <v>0</v>
      </c>
      <c r="M608" s="252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  <c r="AI608" s="63"/>
      <c r="AJ608" s="63"/>
      <c r="AK608" s="63"/>
      <c r="AL608" s="63"/>
    </row>
    <row r="609" spans="1:38" s="56" customFormat="1" ht="19.5" x14ac:dyDescent="0.25">
      <c r="A609" s="311"/>
      <c r="B609" s="302"/>
      <c r="C609" s="275"/>
      <c r="D609" s="178" t="s">
        <v>46</v>
      </c>
      <c r="E609" s="57">
        <v>0</v>
      </c>
      <c r="F609" s="57">
        <v>0</v>
      </c>
      <c r="G609" s="278"/>
      <c r="H609" s="278"/>
      <c r="I609" s="281"/>
      <c r="J609" s="281"/>
      <c r="K609" s="281"/>
      <c r="L609" s="57">
        <v>0</v>
      </c>
      <c r="M609" s="252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  <c r="AI609" s="63"/>
      <c r="AJ609" s="63"/>
      <c r="AK609" s="63"/>
      <c r="AL609" s="63"/>
    </row>
    <row r="610" spans="1:38" s="56" customFormat="1" ht="12.75" customHeight="1" x14ac:dyDescent="0.25">
      <c r="A610" s="274" t="s">
        <v>534</v>
      </c>
      <c r="B610" s="300" t="s">
        <v>523</v>
      </c>
      <c r="C610" s="274" t="s">
        <v>15</v>
      </c>
      <c r="D610" s="178" t="s">
        <v>16</v>
      </c>
      <c r="E610" s="57">
        <f>E611+E615</f>
        <v>101981856.40000001</v>
      </c>
      <c r="F610" s="57">
        <f>F611+F615</f>
        <v>69570933.400000006</v>
      </c>
      <c r="G610" s="276"/>
      <c r="H610" s="276" t="s">
        <v>525</v>
      </c>
      <c r="I610" s="279" t="s">
        <v>332</v>
      </c>
      <c r="J610" s="279">
        <v>39057</v>
      </c>
      <c r="K610" s="279">
        <v>16877</v>
      </c>
      <c r="L610" s="57">
        <f>L611+L615</f>
        <v>101981856.40000001</v>
      </c>
      <c r="M610" s="252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  <c r="AI610" s="63"/>
      <c r="AJ610" s="63"/>
      <c r="AK610" s="63"/>
      <c r="AL610" s="63"/>
    </row>
    <row r="611" spans="1:38" s="56" customFormat="1" ht="19.5" x14ac:dyDescent="0.25">
      <c r="A611" s="275"/>
      <c r="B611" s="301"/>
      <c r="C611" s="275"/>
      <c r="D611" s="178" t="s">
        <v>20</v>
      </c>
      <c r="E611" s="57">
        <f>E612+E613+E614</f>
        <v>101981856.40000001</v>
      </c>
      <c r="F611" s="57">
        <f>F612+F613+F614</f>
        <v>69570933.400000006</v>
      </c>
      <c r="G611" s="277"/>
      <c r="H611" s="277"/>
      <c r="I611" s="280"/>
      <c r="J611" s="280"/>
      <c r="K611" s="280"/>
      <c r="L611" s="57">
        <f>L612+L613+L614</f>
        <v>101981856.40000001</v>
      </c>
      <c r="M611" s="252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  <c r="AI611" s="63"/>
      <c r="AJ611" s="63"/>
      <c r="AK611" s="63"/>
      <c r="AL611" s="63"/>
    </row>
    <row r="612" spans="1:38" s="56" customFormat="1" x14ac:dyDescent="0.25">
      <c r="A612" s="275"/>
      <c r="B612" s="301"/>
      <c r="C612" s="275"/>
      <c r="D612" s="178" t="s">
        <v>23</v>
      </c>
      <c r="E612" s="93">
        <v>101981856.40000001</v>
      </c>
      <c r="F612" s="184">
        <v>69570933.400000006</v>
      </c>
      <c r="G612" s="277"/>
      <c r="H612" s="277"/>
      <c r="I612" s="280"/>
      <c r="J612" s="280"/>
      <c r="K612" s="280"/>
      <c r="L612" s="93">
        <v>101981856.40000001</v>
      </c>
      <c r="M612" s="252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</row>
    <row r="613" spans="1:38" s="56" customFormat="1" x14ac:dyDescent="0.25">
      <c r="A613" s="275"/>
      <c r="B613" s="301"/>
      <c r="C613" s="275"/>
      <c r="D613" s="178" t="s">
        <v>26</v>
      </c>
      <c r="E613" s="57">
        <v>0</v>
      </c>
      <c r="F613" s="57">
        <v>0</v>
      </c>
      <c r="G613" s="277"/>
      <c r="H613" s="277"/>
      <c r="I613" s="280"/>
      <c r="J613" s="280"/>
      <c r="K613" s="280"/>
      <c r="L613" s="57">
        <v>0</v>
      </c>
      <c r="M613" s="252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</row>
    <row r="614" spans="1:38" s="56" customFormat="1" ht="19.5" x14ac:dyDescent="0.25">
      <c r="A614" s="275"/>
      <c r="B614" s="301"/>
      <c r="C614" s="275"/>
      <c r="D614" s="178" t="s">
        <v>45</v>
      </c>
      <c r="E614" s="59">
        <v>0</v>
      </c>
      <c r="F614" s="58">
        <v>0</v>
      </c>
      <c r="G614" s="277"/>
      <c r="H614" s="277"/>
      <c r="I614" s="280"/>
      <c r="J614" s="280"/>
      <c r="K614" s="280"/>
      <c r="L614" s="59">
        <v>0</v>
      </c>
      <c r="M614" s="252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63"/>
      <c r="AH614" s="63"/>
      <c r="AI614" s="63"/>
      <c r="AJ614" s="63"/>
      <c r="AK614" s="63"/>
      <c r="AL614" s="63"/>
    </row>
    <row r="615" spans="1:38" s="56" customFormat="1" ht="19.5" x14ac:dyDescent="0.25">
      <c r="A615" s="311"/>
      <c r="B615" s="302"/>
      <c r="C615" s="275"/>
      <c r="D615" s="178" t="s">
        <v>46</v>
      </c>
      <c r="E615" s="57">
        <v>0</v>
      </c>
      <c r="F615" s="57">
        <v>0</v>
      </c>
      <c r="G615" s="278"/>
      <c r="H615" s="278"/>
      <c r="I615" s="281"/>
      <c r="J615" s="281"/>
      <c r="K615" s="281"/>
      <c r="L615" s="57">
        <v>0</v>
      </c>
      <c r="M615" s="252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  <c r="AI615" s="63"/>
      <c r="AJ615" s="63"/>
      <c r="AK615" s="63"/>
      <c r="AL615" s="63"/>
    </row>
    <row r="616" spans="1:38" s="39" customFormat="1" ht="13.5" customHeight="1" x14ac:dyDescent="0.25">
      <c r="A616" s="424" t="s">
        <v>353</v>
      </c>
      <c r="B616" s="348" t="s">
        <v>354</v>
      </c>
      <c r="C616" s="348"/>
      <c r="D616" s="42" t="s">
        <v>16</v>
      </c>
      <c r="E616" s="94">
        <f>E617+E621</f>
        <v>876616362.69000006</v>
      </c>
      <c r="F616" s="94">
        <f>F617+F621</f>
        <v>809317846.77999997</v>
      </c>
      <c r="G616" s="352"/>
      <c r="H616" s="417"/>
      <c r="I616" s="417"/>
      <c r="J616" s="417"/>
      <c r="K616" s="418"/>
      <c r="L616" s="94">
        <f>L617+L621</f>
        <v>231183862.69</v>
      </c>
      <c r="M616" s="252"/>
      <c r="N616" s="108"/>
      <c r="O616" s="108"/>
      <c r="P616" s="108"/>
      <c r="Q616" s="108"/>
      <c r="R616" s="108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</row>
    <row r="617" spans="1:38" s="39" customFormat="1" ht="12.75" customHeight="1" x14ac:dyDescent="0.2">
      <c r="A617" s="425"/>
      <c r="B617" s="349"/>
      <c r="C617" s="350"/>
      <c r="D617" s="42" t="s">
        <v>20</v>
      </c>
      <c r="E617" s="94">
        <f>E618+E619+E620</f>
        <v>876616362.69000006</v>
      </c>
      <c r="F617" s="94">
        <f>F618+F619+F620</f>
        <v>809317846.77999997</v>
      </c>
      <c r="G617" s="353"/>
      <c r="H617" s="418"/>
      <c r="I617" s="418"/>
      <c r="J617" s="418"/>
      <c r="K617" s="418"/>
      <c r="L617" s="94">
        <f>L618+L619+L620</f>
        <v>231183862.69</v>
      </c>
      <c r="M617" s="25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</row>
    <row r="618" spans="1:38" s="39" customFormat="1" ht="12.75" x14ac:dyDescent="0.2">
      <c r="A618" s="425"/>
      <c r="B618" s="349"/>
      <c r="C618" s="350"/>
      <c r="D618" s="42" t="s">
        <v>23</v>
      </c>
      <c r="E618" s="94">
        <f t="shared" ref="E618:F621" si="56">E624+E636+E654+E666+E678+E690</f>
        <v>228939462.69</v>
      </c>
      <c r="F618" s="94">
        <f t="shared" ref="F618" si="57">F624+F636+F654+F666+F678+F690</f>
        <v>162514216.88999999</v>
      </c>
      <c r="G618" s="353"/>
      <c r="H618" s="418"/>
      <c r="I618" s="418"/>
      <c r="J618" s="418"/>
      <c r="K618" s="418"/>
      <c r="L618" s="94">
        <f t="shared" ref="L618" si="58">L624+L636+L654+L666+L678+L690</f>
        <v>228939462.69</v>
      </c>
      <c r="M618" s="25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</row>
    <row r="619" spans="1:38" s="39" customFormat="1" ht="14.25" customHeight="1" x14ac:dyDescent="0.2">
      <c r="A619" s="425"/>
      <c r="B619" s="349"/>
      <c r="C619" s="350"/>
      <c r="D619" s="36" t="s">
        <v>26</v>
      </c>
      <c r="E619" s="94">
        <f t="shared" si="56"/>
        <v>647676900</v>
      </c>
      <c r="F619" s="94">
        <f t="shared" ref="F619" si="59">F625+F637+F655+F667+F679+F691</f>
        <v>646803629.88999999</v>
      </c>
      <c r="G619" s="353"/>
      <c r="H619" s="418"/>
      <c r="I619" s="418"/>
      <c r="J619" s="418"/>
      <c r="K619" s="418"/>
      <c r="L619" s="94">
        <f t="shared" ref="L619" si="60">L625+L637+L655+L667+L679+L691</f>
        <v>2244400</v>
      </c>
      <c r="M619" s="25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</row>
    <row r="620" spans="1:38" s="39" customFormat="1" ht="24" customHeight="1" x14ac:dyDescent="0.2">
      <c r="A620" s="425"/>
      <c r="B620" s="349"/>
      <c r="C620" s="350"/>
      <c r="D620" s="42" t="s">
        <v>45</v>
      </c>
      <c r="E620" s="94">
        <f t="shared" si="56"/>
        <v>0</v>
      </c>
      <c r="F620" s="94">
        <f t="shared" si="56"/>
        <v>0</v>
      </c>
      <c r="G620" s="353"/>
      <c r="H620" s="418"/>
      <c r="I620" s="418"/>
      <c r="J620" s="418"/>
      <c r="K620" s="418"/>
      <c r="L620" s="94">
        <f>L626+L638+L656+L668+L680+L692</f>
        <v>0</v>
      </c>
      <c r="M620" s="25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</row>
    <row r="621" spans="1:38" s="39" customFormat="1" ht="18.75" customHeight="1" x14ac:dyDescent="0.2">
      <c r="A621" s="426"/>
      <c r="B621" s="427"/>
      <c r="C621" s="351"/>
      <c r="D621" s="36" t="s">
        <v>46</v>
      </c>
      <c r="E621" s="94">
        <f t="shared" si="56"/>
        <v>0</v>
      </c>
      <c r="F621" s="94">
        <f t="shared" si="56"/>
        <v>0</v>
      </c>
      <c r="G621" s="428"/>
      <c r="H621" s="419"/>
      <c r="I621" s="419"/>
      <c r="J621" s="419"/>
      <c r="K621" s="419"/>
      <c r="L621" s="94">
        <f>L627+L639+L657+L669+L681+L693</f>
        <v>0</v>
      </c>
      <c r="M621" s="25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</row>
    <row r="622" spans="1:38" s="12" customFormat="1" ht="12.75" customHeight="1" x14ac:dyDescent="0.2">
      <c r="A622" s="420" t="s">
        <v>355</v>
      </c>
      <c r="B622" s="359" t="s">
        <v>356</v>
      </c>
      <c r="C622" s="359"/>
      <c r="D622" s="48" t="s">
        <v>16</v>
      </c>
      <c r="E622" s="95">
        <f>E623+E627</f>
        <v>58007948.829999998</v>
      </c>
      <c r="F622" s="95">
        <f>F623+F627</f>
        <v>38611825.649999999</v>
      </c>
      <c r="G622" s="407"/>
      <c r="H622" s="96"/>
      <c r="I622" s="96"/>
      <c r="J622" s="96"/>
      <c r="K622" s="96"/>
      <c r="L622" s="95">
        <f>L623+L627</f>
        <v>58007948.829999998</v>
      </c>
      <c r="M622" s="252"/>
    </row>
    <row r="623" spans="1:38" s="12" customFormat="1" ht="18" customHeight="1" x14ac:dyDescent="0.2">
      <c r="A623" s="413"/>
      <c r="B623" s="421"/>
      <c r="C623" s="422"/>
      <c r="D623" s="44" t="s">
        <v>20</v>
      </c>
      <c r="E623" s="95">
        <f>E624+E625+E626</f>
        <v>58007948.829999998</v>
      </c>
      <c r="F623" s="95">
        <f>F624+F625+F626</f>
        <v>38611825.649999999</v>
      </c>
      <c r="G623" s="423"/>
      <c r="H623" s="98"/>
      <c r="I623" s="98"/>
      <c r="J623" s="98"/>
      <c r="K623" s="98"/>
      <c r="L623" s="95">
        <f>L624+L625+L626</f>
        <v>58007948.829999998</v>
      </c>
      <c r="M623" s="252"/>
    </row>
    <row r="624" spans="1:38" s="12" customFormat="1" ht="11.25" customHeight="1" x14ac:dyDescent="0.2">
      <c r="A624" s="413"/>
      <c r="B624" s="421"/>
      <c r="C624" s="422"/>
      <c r="D624" s="44" t="s">
        <v>23</v>
      </c>
      <c r="E624" s="95">
        <f t="shared" ref="E624:F627" si="61">E630</f>
        <v>58007948.829999998</v>
      </c>
      <c r="F624" s="95">
        <f t="shared" si="61"/>
        <v>38611825.649999999</v>
      </c>
      <c r="G624" s="423"/>
      <c r="H624" s="98"/>
      <c r="I624" s="98"/>
      <c r="J624" s="98"/>
      <c r="K624" s="98"/>
      <c r="L624" s="95">
        <f t="shared" ref="L624:L627" si="62">L630</f>
        <v>58007948.829999998</v>
      </c>
      <c r="M624" s="252"/>
    </row>
    <row r="625" spans="1:13" s="12" customFormat="1" ht="13.5" customHeight="1" x14ac:dyDescent="0.2">
      <c r="A625" s="413"/>
      <c r="B625" s="421"/>
      <c r="C625" s="422"/>
      <c r="D625" s="48" t="s">
        <v>26</v>
      </c>
      <c r="E625" s="95">
        <f t="shared" si="61"/>
        <v>0</v>
      </c>
      <c r="F625" s="95">
        <f t="shared" si="61"/>
        <v>0</v>
      </c>
      <c r="G625" s="423"/>
      <c r="H625" s="98"/>
      <c r="I625" s="98"/>
      <c r="J625" s="98"/>
      <c r="K625" s="98"/>
      <c r="L625" s="95">
        <f t="shared" si="62"/>
        <v>0</v>
      </c>
      <c r="M625" s="252"/>
    </row>
    <row r="626" spans="1:13" s="12" customFormat="1" ht="22.5" customHeight="1" x14ac:dyDescent="0.2">
      <c r="A626" s="413"/>
      <c r="B626" s="421"/>
      <c r="C626" s="422"/>
      <c r="D626" s="44" t="s">
        <v>45</v>
      </c>
      <c r="E626" s="95">
        <f t="shared" si="61"/>
        <v>0</v>
      </c>
      <c r="F626" s="95">
        <f t="shared" si="61"/>
        <v>0</v>
      </c>
      <c r="G626" s="423"/>
      <c r="H626" s="98"/>
      <c r="I626" s="98"/>
      <c r="J626" s="98"/>
      <c r="K626" s="98"/>
      <c r="L626" s="95">
        <f t="shared" si="62"/>
        <v>0</v>
      </c>
      <c r="M626" s="252"/>
    </row>
    <row r="627" spans="1:13" s="12" customFormat="1" ht="21.75" customHeight="1" x14ac:dyDescent="0.2">
      <c r="A627" s="413"/>
      <c r="B627" s="421"/>
      <c r="C627" s="422"/>
      <c r="D627" s="48" t="s">
        <v>46</v>
      </c>
      <c r="E627" s="95">
        <f t="shared" si="61"/>
        <v>0</v>
      </c>
      <c r="F627" s="95">
        <f t="shared" si="61"/>
        <v>0</v>
      </c>
      <c r="G627" s="423"/>
      <c r="H627" s="99"/>
      <c r="I627" s="99"/>
      <c r="J627" s="99"/>
      <c r="K627" s="99"/>
      <c r="L627" s="95">
        <f t="shared" si="62"/>
        <v>0</v>
      </c>
      <c r="M627" s="252"/>
    </row>
    <row r="628" spans="1:13" ht="36.75" customHeight="1" x14ac:dyDescent="0.25">
      <c r="A628" s="441" t="s">
        <v>357</v>
      </c>
      <c r="B628" s="300" t="s">
        <v>358</v>
      </c>
      <c r="C628" s="300" t="s">
        <v>15</v>
      </c>
      <c r="D628" s="178" t="s">
        <v>16</v>
      </c>
      <c r="E628" s="10">
        <f>E629+E633</f>
        <v>58007948.829999998</v>
      </c>
      <c r="F628" s="10">
        <f>F629+F633</f>
        <v>38611825.649999999</v>
      </c>
      <c r="G628" s="276"/>
      <c r="H628" s="276" t="s">
        <v>359</v>
      </c>
      <c r="I628" s="279" t="s">
        <v>28</v>
      </c>
      <c r="J628" s="279">
        <v>102</v>
      </c>
      <c r="K628" s="279">
        <v>78</v>
      </c>
      <c r="L628" s="10">
        <f>L629+L633</f>
        <v>58007948.829999998</v>
      </c>
      <c r="M628" s="252"/>
    </row>
    <row r="629" spans="1:13" ht="21" customHeight="1" x14ac:dyDescent="0.25">
      <c r="A629" s="376"/>
      <c r="B629" s="301"/>
      <c r="C629" s="303"/>
      <c r="D629" s="178" t="s">
        <v>20</v>
      </c>
      <c r="E629" s="10">
        <f>E630+E631+E632</f>
        <v>58007948.829999998</v>
      </c>
      <c r="F629" s="10">
        <f>F630+F631+F632</f>
        <v>38611825.649999999</v>
      </c>
      <c r="G629" s="277"/>
      <c r="H629" s="438"/>
      <c r="I629" s="377"/>
      <c r="J629" s="377"/>
      <c r="K629" s="376"/>
      <c r="L629" s="10">
        <f>L630+L631+L632</f>
        <v>58007948.829999998</v>
      </c>
      <c r="M629" s="252"/>
    </row>
    <row r="630" spans="1:13" ht="38.25" customHeight="1" x14ac:dyDescent="0.25">
      <c r="A630" s="376"/>
      <c r="B630" s="301"/>
      <c r="C630" s="303"/>
      <c r="D630" s="161" t="s">
        <v>23</v>
      </c>
      <c r="E630" s="170">
        <v>58007948.829999998</v>
      </c>
      <c r="F630" s="10">
        <v>38611825.649999999</v>
      </c>
      <c r="G630" s="277"/>
      <c r="H630" s="230" t="s">
        <v>360</v>
      </c>
      <c r="I630" s="219" t="s">
        <v>52</v>
      </c>
      <c r="J630" s="219">
        <v>100</v>
      </c>
      <c r="K630" s="248">
        <v>76.47</v>
      </c>
      <c r="L630" s="21">
        <v>58007948.829999998</v>
      </c>
      <c r="M630" s="252"/>
    </row>
    <row r="631" spans="1:13" ht="23.25" customHeight="1" x14ac:dyDescent="0.25">
      <c r="A631" s="376"/>
      <c r="B631" s="301"/>
      <c r="C631" s="303"/>
      <c r="D631" s="17" t="s">
        <v>26</v>
      </c>
      <c r="E631" s="10">
        <v>0</v>
      </c>
      <c r="F631" s="10">
        <v>0</v>
      </c>
      <c r="G631" s="277"/>
      <c r="H631" s="277" t="s">
        <v>361</v>
      </c>
      <c r="I631" s="297" t="s">
        <v>52</v>
      </c>
      <c r="J631" s="297">
        <v>100</v>
      </c>
      <c r="K631" s="439">
        <v>100</v>
      </c>
      <c r="L631" s="10">
        <v>0</v>
      </c>
      <c r="M631" s="252"/>
    </row>
    <row r="632" spans="1:13" ht="17.25" customHeight="1" x14ac:dyDescent="0.25">
      <c r="A632" s="376"/>
      <c r="B632" s="301"/>
      <c r="C632" s="303"/>
      <c r="D632" s="178" t="s">
        <v>45</v>
      </c>
      <c r="E632" s="171">
        <v>0</v>
      </c>
      <c r="F632" s="222">
        <v>0</v>
      </c>
      <c r="G632" s="277"/>
      <c r="H632" s="278"/>
      <c r="I632" s="299"/>
      <c r="J632" s="299"/>
      <c r="K632" s="440"/>
      <c r="L632" s="32">
        <v>0</v>
      </c>
      <c r="M632" s="252"/>
    </row>
    <row r="633" spans="1:13" ht="19.5" customHeight="1" x14ac:dyDescent="0.25">
      <c r="A633" s="376"/>
      <c r="B633" s="301"/>
      <c r="C633" s="303"/>
      <c r="D633" s="17" t="s">
        <v>46</v>
      </c>
      <c r="E633" s="10">
        <v>0</v>
      </c>
      <c r="F633" s="10">
        <v>0</v>
      </c>
      <c r="G633" s="278"/>
      <c r="H633" s="211" t="s">
        <v>362</v>
      </c>
      <c r="I633" s="219" t="s">
        <v>332</v>
      </c>
      <c r="J633" s="219">
        <v>32640</v>
      </c>
      <c r="K633" s="219">
        <v>18854</v>
      </c>
      <c r="L633" s="10">
        <v>0</v>
      </c>
      <c r="M633" s="252"/>
    </row>
    <row r="634" spans="1:13" s="12" customFormat="1" ht="12.75" customHeight="1" x14ac:dyDescent="0.2">
      <c r="A634" s="420" t="s">
        <v>363</v>
      </c>
      <c r="B634" s="359" t="s">
        <v>364</v>
      </c>
      <c r="C634" s="359"/>
      <c r="D634" s="48" t="s">
        <v>16</v>
      </c>
      <c r="E634" s="95">
        <f>E635+E639</f>
        <v>658754258.29999995</v>
      </c>
      <c r="F634" s="115">
        <f>F635+F639</f>
        <v>652929076.63</v>
      </c>
      <c r="G634" s="407"/>
      <c r="H634" s="96"/>
      <c r="I634" s="96"/>
      <c r="J634" s="96"/>
      <c r="K634" s="96"/>
      <c r="L634" s="95">
        <f>L635+L639</f>
        <v>13321758.300000001</v>
      </c>
      <c r="M634" s="252"/>
    </row>
    <row r="635" spans="1:13" s="12" customFormat="1" ht="18" customHeight="1" x14ac:dyDescent="0.2">
      <c r="A635" s="413"/>
      <c r="B635" s="421"/>
      <c r="C635" s="422"/>
      <c r="D635" s="44" t="s">
        <v>20</v>
      </c>
      <c r="E635" s="95">
        <f>E636+E637+E638</f>
        <v>658754258.29999995</v>
      </c>
      <c r="F635" s="115">
        <f>F636+F637+F638</f>
        <v>652929076.63</v>
      </c>
      <c r="G635" s="423"/>
      <c r="H635" s="98"/>
      <c r="I635" s="98"/>
      <c r="J635" s="98"/>
      <c r="K635" s="98"/>
      <c r="L635" s="95">
        <f>L636+L637+L638</f>
        <v>13321758.300000001</v>
      </c>
      <c r="M635" s="252"/>
    </row>
    <row r="636" spans="1:13" s="12" customFormat="1" ht="11.25" customHeight="1" x14ac:dyDescent="0.2">
      <c r="A636" s="413"/>
      <c r="B636" s="421"/>
      <c r="C636" s="422"/>
      <c r="D636" s="44" t="s">
        <v>23</v>
      </c>
      <c r="E636" s="95">
        <f>E642+E648</f>
        <v>13321758.300000001</v>
      </c>
      <c r="F636" s="115">
        <f>F642+F648</f>
        <v>7496576.6299999999</v>
      </c>
      <c r="G636" s="423"/>
      <c r="H636" s="98"/>
      <c r="I636" s="98"/>
      <c r="J636" s="98"/>
      <c r="K636" s="98"/>
      <c r="L636" s="95">
        <f t="shared" ref="L636:L639" si="63">L642</f>
        <v>13321758.300000001</v>
      </c>
      <c r="M636" s="252"/>
    </row>
    <row r="637" spans="1:13" s="12" customFormat="1" ht="13.5" customHeight="1" x14ac:dyDescent="0.2">
      <c r="A637" s="413"/>
      <c r="B637" s="421"/>
      <c r="C637" s="422"/>
      <c r="D637" s="48" t="s">
        <v>26</v>
      </c>
      <c r="E637" s="95">
        <f>E643+E649</f>
        <v>645432500</v>
      </c>
      <c r="F637" s="115">
        <f>F643+F649</f>
        <v>645432500</v>
      </c>
      <c r="G637" s="423"/>
      <c r="H637" s="98"/>
      <c r="I637" s="98"/>
      <c r="J637" s="98"/>
      <c r="K637" s="98"/>
      <c r="L637" s="95">
        <f t="shared" si="63"/>
        <v>0</v>
      </c>
      <c r="M637" s="252"/>
    </row>
    <row r="638" spans="1:13" s="12" customFormat="1" ht="22.5" customHeight="1" x14ac:dyDescent="0.2">
      <c r="A638" s="413"/>
      <c r="B638" s="421"/>
      <c r="C638" s="422"/>
      <c r="D638" s="44" t="s">
        <v>45</v>
      </c>
      <c r="E638" s="95">
        <f t="shared" ref="E638:F639" si="64">E644</f>
        <v>0</v>
      </c>
      <c r="F638" s="115">
        <f t="shared" si="64"/>
        <v>0</v>
      </c>
      <c r="G638" s="423"/>
      <c r="H638" s="98"/>
      <c r="I638" s="98"/>
      <c r="J638" s="98"/>
      <c r="K638" s="98"/>
      <c r="L638" s="95">
        <f t="shared" si="63"/>
        <v>0</v>
      </c>
      <c r="M638" s="252"/>
    </row>
    <row r="639" spans="1:13" s="12" customFormat="1" ht="18.75" customHeight="1" x14ac:dyDescent="0.2">
      <c r="A639" s="413"/>
      <c r="B639" s="421"/>
      <c r="C639" s="422"/>
      <c r="D639" s="48" t="s">
        <v>46</v>
      </c>
      <c r="E639" s="95">
        <f t="shared" si="64"/>
        <v>0</v>
      </c>
      <c r="F639" s="115">
        <f t="shared" si="64"/>
        <v>0</v>
      </c>
      <c r="G639" s="423"/>
      <c r="H639" s="99"/>
      <c r="I639" s="99"/>
      <c r="J639" s="99"/>
      <c r="K639" s="99"/>
      <c r="L639" s="95">
        <f t="shared" si="63"/>
        <v>0</v>
      </c>
      <c r="M639" s="252"/>
    </row>
    <row r="640" spans="1:13" ht="13.5" customHeight="1" x14ac:dyDescent="0.25">
      <c r="A640" s="373" t="s">
        <v>365</v>
      </c>
      <c r="B640" s="300" t="s">
        <v>366</v>
      </c>
      <c r="C640" s="300" t="s">
        <v>15</v>
      </c>
      <c r="D640" s="17" t="s">
        <v>16</v>
      </c>
      <c r="E640" s="50">
        <f>E641+E645</f>
        <v>13321758.300000001</v>
      </c>
      <c r="F640" s="50">
        <f>F641+F645</f>
        <v>7496576.6299999999</v>
      </c>
      <c r="G640" s="314"/>
      <c r="H640" s="276" t="s">
        <v>367</v>
      </c>
      <c r="I640" s="279" t="s">
        <v>151</v>
      </c>
      <c r="J640" s="442">
        <v>14</v>
      </c>
      <c r="K640" s="279">
        <v>11</v>
      </c>
      <c r="L640" s="50">
        <f>L641+L645</f>
        <v>13321758.300000001</v>
      </c>
      <c r="M640" s="252"/>
    </row>
    <row r="641" spans="1:16" ht="27" customHeight="1" x14ac:dyDescent="0.25">
      <c r="A641" s="374"/>
      <c r="B641" s="301"/>
      <c r="C641" s="303"/>
      <c r="D641" s="178" t="s">
        <v>20</v>
      </c>
      <c r="E641" s="50">
        <f>E642+E643+E644</f>
        <v>13321758.300000001</v>
      </c>
      <c r="F641" s="50">
        <f>F642+F643+F644</f>
        <v>7496576.6299999999</v>
      </c>
      <c r="G641" s="315"/>
      <c r="H641" s="437"/>
      <c r="I641" s="280"/>
      <c r="J641" s="443"/>
      <c r="K641" s="280"/>
      <c r="L641" s="50">
        <f>L642+L643+L644</f>
        <v>13321758.300000001</v>
      </c>
      <c r="M641" s="252"/>
    </row>
    <row r="642" spans="1:16" ht="19.5" customHeight="1" x14ac:dyDescent="0.25">
      <c r="A642" s="374"/>
      <c r="B642" s="301"/>
      <c r="C642" s="303"/>
      <c r="D642" s="161" t="s">
        <v>23</v>
      </c>
      <c r="E642" s="147">
        <v>13321758.300000001</v>
      </c>
      <c r="F642" s="50">
        <v>7496576.6299999999</v>
      </c>
      <c r="G642" s="315"/>
      <c r="H642" s="437"/>
      <c r="I642" s="280"/>
      <c r="J642" s="443"/>
      <c r="K642" s="280"/>
      <c r="L642" s="54">
        <v>13321758.300000001</v>
      </c>
      <c r="M642" s="252"/>
    </row>
    <row r="643" spans="1:16" ht="16.5" customHeight="1" x14ac:dyDescent="0.25">
      <c r="A643" s="374"/>
      <c r="B643" s="301"/>
      <c r="C643" s="303"/>
      <c r="D643" s="17" t="s">
        <v>26</v>
      </c>
      <c r="E643" s="50">
        <v>0</v>
      </c>
      <c r="F643" s="50">
        <v>0</v>
      </c>
      <c r="G643" s="315"/>
      <c r="H643" s="378"/>
      <c r="I643" s="376"/>
      <c r="J643" s="444"/>
      <c r="K643" s="376"/>
      <c r="L643" s="50">
        <v>0</v>
      </c>
      <c r="M643" s="252"/>
    </row>
    <row r="644" spans="1:16" ht="23.25" customHeight="1" x14ac:dyDescent="0.25">
      <c r="A644" s="374"/>
      <c r="B644" s="301"/>
      <c r="C644" s="303"/>
      <c r="D644" s="178" t="s">
        <v>45</v>
      </c>
      <c r="E644" s="141">
        <v>0</v>
      </c>
      <c r="F644" s="240">
        <v>0</v>
      </c>
      <c r="G644" s="315"/>
      <c r="H644" s="378"/>
      <c r="I644" s="376"/>
      <c r="J644" s="444"/>
      <c r="K644" s="376"/>
      <c r="L644" s="52">
        <v>0</v>
      </c>
      <c r="M644" s="252"/>
    </row>
    <row r="645" spans="1:16" ht="18" customHeight="1" x14ac:dyDescent="0.25">
      <c r="A645" s="375"/>
      <c r="B645" s="302"/>
      <c r="C645" s="303"/>
      <c r="D645" s="17" t="s">
        <v>46</v>
      </c>
      <c r="E645" s="50">
        <v>0</v>
      </c>
      <c r="F645" s="50">
        <v>0</v>
      </c>
      <c r="G645" s="316"/>
      <c r="H645" s="379"/>
      <c r="I645" s="377"/>
      <c r="J645" s="445"/>
      <c r="K645" s="377"/>
      <c r="L645" s="50">
        <v>0</v>
      </c>
      <c r="M645" s="252"/>
    </row>
    <row r="646" spans="1:16" ht="13.5" customHeight="1" x14ac:dyDescent="0.25">
      <c r="A646" s="373" t="s">
        <v>526</v>
      </c>
      <c r="B646" s="300" t="s">
        <v>527</v>
      </c>
      <c r="C646" s="300" t="s">
        <v>15</v>
      </c>
      <c r="D646" s="17" t="s">
        <v>16</v>
      </c>
      <c r="E646" s="50">
        <f>E647+E651</f>
        <v>645432500</v>
      </c>
      <c r="F646" s="50">
        <f>F647+F651</f>
        <v>645432500</v>
      </c>
      <c r="G646" s="314"/>
      <c r="H646" s="446" t="s">
        <v>528</v>
      </c>
      <c r="I646" s="279" t="s">
        <v>529</v>
      </c>
      <c r="J646" s="449" t="s">
        <v>530</v>
      </c>
      <c r="K646" s="279">
        <v>44280</v>
      </c>
      <c r="L646" s="50">
        <f>L647+L651</f>
        <v>0</v>
      </c>
      <c r="M646" s="252" t="s">
        <v>553</v>
      </c>
      <c r="N646" s="108" t="s">
        <v>554</v>
      </c>
      <c r="O646" s="108" t="s">
        <v>555</v>
      </c>
      <c r="P646" s="108" t="s">
        <v>556</v>
      </c>
    </row>
    <row r="647" spans="1:16" ht="27" customHeight="1" x14ac:dyDescent="0.25">
      <c r="A647" s="374"/>
      <c r="B647" s="301"/>
      <c r="C647" s="303"/>
      <c r="D647" s="178" t="s">
        <v>20</v>
      </c>
      <c r="E647" s="50">
        <f>E648+E649+E650</f>
        <v>645432500</v>
      </c>
      <c r="F647" s="50">
        <f>F648+F649+F650</f>
        <v>645432500</v>
      </c>
      <c r="G647" s="315"/>
      <c r="H647" s="447"/>
      <c r="I647" s="280"/>
      <c r="J647" s="450"/>
      <c r="K647" s="280"/>
      <c r="L647" s="50">
        <f>L648+L649+L650</f>
        <v>0</v>
      </c>
      <c r="M647" s="252"/>
    </row>
    <row r="648" spans="1:16" ht="19.5" customHeight="1" x14ac:dyDescent="0.25">
      <c r="A648" s="374"/>
      <c r="B648" s="301"/>
      <c r="C648" s="303"/>
      <c r="D648" s="161" t="s">
        <v>23</v>
      </c>
      <c r="E648" s="147">
        <v>0</v>
      </c>
      <c r="F648" s="50">
        <v>0</v>
      </c>
      <c r="G648" s="315"/>
      <c r="H648" s="447"/>
      <c r="I648" s="280"/>
      <c r="J648" s="450"/>
      <c r="K648" s="280"/>
      <c r="L648" s="147">
        <v>0</v>
      </c>
      <c r="M648" s="252"/>
    </row>
    <row r="649" spans="1:16" ht="16.5" customHeight="1" x14ac:dyDescent="0.25">
      <c r="A649" s="374"/>
      <c r="B649" s="301"/>
      <c r="C649" s="303"/>
      <c r="D649" s="17" t="s">
        <v>26</v>
      </c>
      <c r="E649" s="50">
        <v>645432500</v>
      </c>
      <c r="F649" s="50">
        <v>645432500</v>
      </c>
      <c r="G649" s="315"/>
      <c r="H649" s="447"/>
      <c r="I649" s="280"/>
      <c r="J649" s="450"/>
      <c r="K649" s="280"/>
      <c r="L649" s="50">
        <v>0</v>
      </c>
      <c r="M649" s="252"/>
    </row>
    <row r="650" spans="1:16" ht="23.25" customHeight="1" x14ac:dyDescent="0.25">
      <c r="A650" s="374"/>
      <c r="B650" s="301"/>
      <c r="C650" s="303"/>
      <c r="D650" s="178" t="s">
        <v>45</v>
      </c>
      <c r="E650" s="141">
        <v>0</v>
      </c>
      <c r="F650" s="240">
        <v>0</v>
      </c>
      <c r="G650" s="315"/>
      <c r="H650" s="447"/>
      <c r="I650" s="280"/>
      <c r="J650" s="450"/>
      <c r="K650" s="280"/>
      <c r="L650" s="141">
        <v>0</v>
      </c>
      <c r="M650" s="252"/>
    </row>
    <row r="651" spans="1:16" ht="36" customHeight="1" x14ac:dyDescent="0.25">
      <c r="A651" s="375"/>
      <c r="B651" s="302"/>
      <c r="C651" s="303"/>
      <c r="D651" s="17" t="s">
        <v>46</v>
      </c>
      <c r="E651" s="50">
        <v>0</v>
      </c>
      <c r="F651" s="50">
        <v>0</v>
      </c>
      <c r="G651" s="316"/>
      <c r="H651" s="448"/>
      <c r="I651" s="281"/>
      <c r="J651" s="451"/>
      <c r="K651" s="281"/>
      <c r="L651" s="50">
        <v>0</v>
      </c>
      <c r="M651" s="252"/>
    </row>
    <row r="652" spans="1:16" s="12" customFormat="1" ht="12.75" customHeight="1" x14ac:dyDescent="0.2">
      <c r="A652" s="420" t="s">
        <v>368</v>
      </c>
      <c r="B652" s="359" t="s">
        <v>369</v>
      </c>
      <c r="C652" s="359"/>
      <c r="D652" s="48" t="s">
        <v>16</v>
      </c>
      <c r="E652" s="95">
        <f>E653+E657</f>
        <v>45000000</v>
      </c>
      <c r="F652" s="95">
        <f>F653+F657</f>
        <v>33179324.050000001</v>
      </c>
      <c r="G652" s="407"/>
      <c r="H652" s="96"/>
      <c r="I652" s="96"/>
      <c r="J652" s="96"/>
      <c r="K652" s="96"/>
      <c r="L652" s="95">
        <f>L653+L657</f>
        <v>45000000</v>
      </c>
      <c r="M652" s="252"/>
    </row>
    <row r="653" spans="1:16" s="12" customFormat="1" ht="18" customHeight="1" x14ac:dyDescent="0.2">
      <c r="A653" s="413"/>
      <c r="B653" s="421"/>
      <c r="C653" s="422"/>
      <c r="D653" s="44" t="s">
        <v>20</v>
      </c>
      <c r="E653" s="95">
        <f>E654+E655+E656</f>
        <v>45000000</v>
      </c>
      <c r="F653" s="95">
        <f>F654+F655+F656</f>
        <v>33179324.050000001</v>
      </c>
      <c r="G653" s="423"/>
      <c r="H653" s="98"/>
      <c r="I653" s="98"/>
      <c r="J653" s="98"/>
      <c r="K653" s="98"/>
      <c r="L653" s="95">
        <f>L654+L655+L656</f>
        <v>45000000</v>
      </c>
      <c r="M653" s="252"/>
    </row>
    <row r="654" spans="1:16" s="12" customFormat="1" ht="11.25" customHeight="1" x14ac:dyDescent="0.2">
      <c r="A654" s="413"/>
      <c r="B654" s="421"/>
      <c r="C654" s="422"/>
      <c r="D654" s="44" t="s">
        <v>23</v>
      </c>
      <c r="E654" s="95">
        <f t="shared" ref="E654:F657" si="65">E660</f>
        <v>45000000</v>
      </c>
      <c r="F654" s="95">
        <f t="shared" ref="F654" si="66">F660</f>
        <v>33179324.050000001</v>
      </c>
      <c r="G654" s="423"/>
      <c r="H654" s="98"/>
      <c r="I654" s="98"/>
      <c r="J654" s="98"/>
      <c r="K654" s="98"/>
      <c r="L654" s="95">
        <f t="shared" ref="L654:L657" si="67">L660</f>
        <v>45000000</v>
      </c>
      <c r="M654" s="252"/>
    </row>
    <row r="655" spans="1:16" s="12" customFormat="1" ht="13.5" customHeight="1" x14ac:dyDescent="0.2">
      <c r="A655" s="413"/>
      <c r="B655" s="421"/>
      <c r="C655" s="422"/>
      <c r="D655" s="48" t="s">
        <v>26</v>
      </c>
      <c r="E655" s="95">
        <f t="shared" si="65"/>
        <v>0</v>
      </c>
      <c r="F655" s="95">
        <f t="shared" ref="F655" si="68">F661</f>
        <v>0</v>
      </c>
      <c r="G655" s="423"/>
      <c r="H655" s="98"/>
      <c r="I655" s="98"/>
      <c r="J655" s="98"/>
      <c r="K655" s="98"/>
      <c r="L655" s="95">
        <f t="shared" si="67"/>
        <v>0</v>
      </c>
      <c r="M655" s="252"/>
    </row>
    <row r="656" spans="1:16" s="12" customFormat="1" ht="22.5" customHeight="1" x14ac:dyDescent="0.2">
      <c r="A656" s="413"/>
      <c r="B656" s="421"/>
      <c r="C656" s="422"/>
      <c r="D656" s="44" t="s">
        <v>45</v>
      </c>
      <c r="E656" s="95">
        <f t="shared" si="65"/>
        <v>0</v>
      </c>
      <c r="F656" s="95">
        <f t="shared" si="65"/>
        <v>0</v>
      </c>
      <c r="G656" s="423"/>
      <c r="H656" s="98"/>
      <c r="I656" s="98"/>
      <c r="J656" s="98"/>
      <c r="K656" s="98"/>
      <c r="L656" s="95">
        <f t="shared" si="67"/>
        <v>0</v>
      </c>
      <c r="M656" s="252"/>
    </row>
    <row r="657" spans="1:13" s="12" customFormat="1" ht="18.75" customHeight="1" x14ac:dyDescent="0.2">
      <c r="A657" s="413"/>
      <c r="B657" s="421"/>
      <c r="C657" s="422"/>
      <c r="D657" s="48" t="s">
        <v>46</v>
      </c>
      <c r="E657" s="95">
        <f t="shared" si="65"/>
        <v>0</v>
      </c>
      <c r="F657" s="95">
        <f t="shared" si="65"/>
        <v>0</v>
      </c>
      <c r="G657" s="423"/>
      <c r="H657" s="99"/>
      <c r="I657" s="99"/>
      <c r="J657" s="99"/>
      <c r="K657" s="99"/>
      <c r="L657" s="95">
        <f t="shared" si="67"/>
        <v>0</v>
      </c>
      <c r="M657" s="252"/>
    </row>
    <row r="658" spans="1:13" ht="11.25" customHeight="1" x14ac:dyDescent="0.25">
      <c r="A658" s="441" t="s">
        <v>370</v>
      </c>
      <c r="B658" s="300" t="s">
        <v>371</v>
      </c>
      <c r="C658" s="300" t="s">
        <v>15</v>
      </c>
      <c r="D658" s="178" t="s">
        <v>16</v>
      </c>
      <c r="E658" s="50">
        <f>E659+E663</f>
        <v>45000000</v>
      </c>
      <c r="F658" s="50">
        <f>F659+F663</f>
        <v>33179324.050000001</v>
      </c>
      <c r="G658" s="276"/>
      <c r="H658" s="276" t="s">
        <v>372</v>
      </c>
      <c r="I658" s="279" t="s">
        <v>35</v>
      </c>
      <c r="J658" s="442">
        <v>67</v>
      </c>
      <c r="K658" s="279">
        <v>67</v>
      </c>
      <c r="L658" s="50">
        <f>L659+L663</f>
        <v>45000000</v>
      </c>
      <c r="M658" s="252"/>
    </row>
    <row r="659" spans="1:13" ht="22.5" customHeight="1" x14ac:dyDescent="0.25">
      <c r="A659" s="376"/>
      <c r="B659" s="301"/>
      <c r="C659" s="303"/>
      <c r="D659" s="178" t="s">
        <v>20</v>
      </c>
      <c r="E659" s="50">
        <f>E660+E661+E662</f>
        <v>45000000</v>
      </c>
      <c r="F659" s="50">
        <f>F660+F661+F662</f>
        <v>33179324.050000001</v>
      </c>
      <c r="G659" s="277"/>
      <c r="H659" s="437"/>
      <c r="I659" s="280"/>
      <c r="J659" s="443"/>
      <c r="K659" s="280"/>
      <c r="L659" s="50">
        <f>L660+L661+L662</f>
        <v>45000000</v>
      </c>
      <c r="M659" s="252"/>
    </row>
    <row r="660" spans="1:13" ht="13.5" customHeight="1" x14ac:dyDescent="0.25">
      <c r="A660" s="376"/>
      <c r="B660" s="301"/>
      <c r="C660" s="303"/>
      <c r="D660" s="161" t="s">
        <v>23</v>
      </c>
      <c r="E660" s="147">
        <v>45000000</v>
      </c>
      <c r="F660" s="240">
        <v>33179324.050000001</v>
      </c>
      <c r="G660" s="277"/>
      <c r="H660" s="437"/>
      <c r="I660" s="280"/>
      <c r="J660" s="443"/>
      <c r="K660" s="280"/>
      <c r="L660" s="54">
        <v>45000000</v>
      </c>
      <c r="M660" s="252"/>
    </row>
    <row r="661" spans="1:13" ht="15" customHeight="1" x14ac:dyDescent="0.25">
      <c r="A661" s="376"/>
      <c r="B661" s="301"/>
      <c r="C661" s="303"/>
      <c r="D661" s="17" t="s">
        <v>26</v>
      </c>
      <c r="E661" s="50">
        <v>0</v>
      </c>
      <c r="F661" s="50">
        <v>0</v>
      </c>
      <c r="G661" s="277"/>
      <c r="H661" s="378"/>
      <c r="I661" s="376"/>
      <c r="J661" s="444"/>
      <c r="K661" s="376"/>
      <c r="L661" s="50">
        <v>0</v>
      </c>
      <c r="M661" s="252"/>
    </row>
    <row r="662" spans="1:13" ht="23.25" customHeight="1" x14ac:dyDescent="0.25">
      <c r="A662" s="376"/>
      <c r="B662" s="301"/>
      <c r="C662" s="303"/>
      <c r="D662" s="178" t="s">
        <v>45</v>
      </c>
      <c r="E662" s="141">
        <v>0</v>
      </c>
      <c r="F662" s="240">
        <v>0</v>
      </c>
      <c r="G662" s="277"/>
      <c r="H662" s="378"/>
      <c r="I662" s="376"/>
      <c r="J662" s="444"/>
      <c r="K662" s="376"/>
      <c r="L662" s="52">
        <v>0</v>
      </c>
      <c r="M662" s="252"/>
    </row>
    <row r="663" spans="1:13" ht="18" customHeight="1" x14ac:dyDescent="0.25">
      <c r="A663" s="376"/>
      <c r="B663" s="302"/>
      <c r="C663" s="304"/>
      <c r="D663" s="17" t="s">
        <v>46</v>
      </c>
      <c r="E663" s="10">
        <v>0</v>
      </c>
      <c r="F663" s="10">
        <v>0</v>
      </c>
      <c r="G663" s="278"/>
      <c r="H663" s="379"/>
      <c r="I663" s="377"/>
      <c r="J663" s="445"/>
      <c r="K663" s="377"/>
      <c r="L663" s="10">
        <v>0</v>
      </c>
      <c r="M663" s="252"/>
    </row>
    <row r="664" spans="1:13" s="12" customFormat="1" ht="12.75" customHeight="1" x14ac:dyDescent="0.2">
      <c r="A664" s="420" t="s">
        <v>373</v>
      </c>
      <c r="B664" s="359" t="s">
        <v>374</v>
      </c>
      <c r="C664" s="359"/>
      <c r="D664" s="48" t="s">
        <v>16</v>
      </c>
      <c r="E664" s="95">
        <f>E665+E669</f>
        <v>30740248.559999999</v>
      </c>
      <c r="F664" s="95">
        <f>F665+F669</f>
        <v>21847065.149999999</v>
      </c>
      <c r="G664" s="407"/>
      <c r="H664" s="96"/>
      <c r="I664" s="96"/>
      <c r="J664" s="96"/>
      <c r="K664" s="96"/>
      <c r="L664" s="95">
        <f>L665+L669</f>
        <v>30740248.559999999</v>
      </c>
      <c r="M664" s="252"/>
    </row>
    <row r="665" spans="1:13" s="12" customFormat="1" ht="18" customHeight="1" x14ac:dyDescent="0.2">
      <c r="A665" s="413"/>
      <c r="B665" s="421"/>
      <c r="C665" s="422"/>
      <c r="D665" s="44" t="s">
        <v>20</v>
      </c>
      <c r="E665" s="95">
        <f>E666+E667+E668</f>
        <v>30740248.559999999</v>
      </c>
      <c r="F665" s="95">
        <f>F666+F667+F668</f>
        <v>21847065.149999999</v>
      </c>
      <c r="G665" s="423"/>
      <c r="H665" s="98"/>
      <c r="I665" s="98"/>
      <c r="J665" s="98"/>
      <c r="K665" s="98"/>
      <c r="L665" s="95">
        <f>L666+L667+L668</f>
        <v>30740248.559999999</v>
      </c>
      <c r="M665" s="252"/>
    </row>
    <row r="666" spans="1:13" s="12" customFormat="1" ht="11.25" customHeight="1" x14ac:dyDescent="0.2">
      <c r="A666" s="413"/>
      <c r="B666" s="421"/>
      <c r="C666" s="422"/>
      <c r="D666" s="44" t="s">
        <v>23</v>
      </c>
      <c r="E666" s="95">
        <f t="shared" ref="E666:F669" si="69">E672</f>
        <v>30740248.559999999</v>
      </c>
      <c r="F666" s="95">
        <f t="shared" ref="F666" si="70">F672</f>
        <v>21847065.149999999</v>
      </c>
      <c r="G666" s="423"/>
      <c r="H666" s="98"/>
      <c r="I666" s="98"/>
      <c r="J666" s="98"/>
      <c r="K666" s="98"/>
      <c r="L666" s="95">
        <f t="shared" ref="L666:L669" si="71">L672</f>
        <v>30740248.559999999</v>
      </c>
      <c r="M666" s="252"/>
    </row>
    <row r="667" spans="1:13" s="12" customFormat="1" ht="13.5" customHeight="1" x14ac:dyDescent="0.2">
      <c r="A667" s="413"/>
      <c r="B667" s="421"/>
      <c r="C667" s="422"/>
      <c r="D667" s="48" t="s">
        <v>26</v>
      </c>
      <c r="E667" s="95">
        <f t="shared" si="69"/>
        <v>0</v>
      </c>
      <c r="F667" s="95">
        <f t="shared" ref="F667" si="72">F673</f>
        <v>0</v>
      </c>
      <c r="G667" s="423"/>
      <c r="H667" s="98"/>
      <c r="I667" s="98"/>
      <c r="J667" s="98"/>
      <c r="K667" s="98"/>
      <c r="L667" s="95">
        <f t="shared" si="71"/>
        <v>0</v>
      </c>
      <c r="M667" s="252"/>
    </row>
    <row r="668" spans="1:13" s="12" customFormat="1" ht="22.5" customHeight="1" x14ac:dyDescent="0.2">
      <c r="A668" s="413"/>
      <c r="B668" s="421"/>
      <c r="C668" s="422"/>
      <c r="D668" s="44" t="s">
        <v>45</v>
      </c>
      <c r="E668" s="95">
        <f t="shared" si="69"/>
        <v>0</v>
      </c>
      <c r="F668" s="95">
        <f t="shared" si="69"/>
        <v>0</v>
      </c>
      <c r="G668" s="423"/>
      <c r="H668" s="98"/>
      <c r="I668" s="98"/>
      <c r="J668" s="98"/>
      <c r="K668" s="98"/>
      <c r="L668" s="95">
        <f t="shared" si="71"/>
        <v>0</v>
      </c>
      <c r="M668" s="252"/>
    </row>
    <row r="669" spans="1:13" s="12" customFormat="1" ht="16.5" customHeight="1" x14ac:dyDescent="0.2">
      <c r="A669" s="413"/>
      <c r="B669" s="421"/>
      <c r="C669" s="422"/>
      <c r="D669" s="48" t="s">
        <v>46</v>
      </c>
      <c r="E669" s="95">
        <f t="shared" si="69"/>
        <v>0</v>
      </c>
      <c r="F669" s="95">
        <f t="shared" si="69"/>
        <v>0</v>
      </c>
      <c r="G669" s="423"/>
      <c r="H669" s="99"/>
      <c r="I669" s="99"/>
      <c r="J669" s="99"/>
      <c r="K669" s="99"/>
      <c r="L669" s="95">
        <f t="shared" si="71"/>
        <v>0</v>
      </c>
      <c r="M669" s="252"/>
    </row>
    <row r="670" spans="1:13" ht="11.25" customHeight="1" x14ac:dyDescent="0.25">
      <c r="A670" s="441" t="s">
        <v>375</v>
      </c>
      <c r="B670" s="300" t="s">
        <v>376</v>
      </c>
      <c r="C670" s="300" t="s">
        <v>15</v>
      </c>
      <c r="D670" s="178" t="s">
        <v>16</v>
      </c>
      <c r="E670" s="50">
        <f>E671+E675</f>
        <v>30740248.559999999</v>
      </c>
      <c r="F670" s="50">
        <f>F671+F675</f>
        <v>21847065.149999999</v>
      </c>
      <c r="G670" s="276"/>
      <c r="H670" s="276" t="s">
        <v>377</v>
      </c>
      <c r="I670" s="279" t="s">
        <v>52</v>
      </c>
      <c r="J670" s="279">
        <v>100</v>
      </c>
      <c r="K670" s="279">
        <v>100</v>
      </c>
      <c r="L670" s="50">
        <f>L671+L675</f>
        <v>30740248.559999999</v>
      </c>
      <c r="M670" s="252"/>
    </row>
    <row r="671" spans="1:13" ht="22.5" customHeight="1" x14ac:dyDescent="0.25">
      <c r="A671" s="376"/>
      <c r="B671" s="301"/>
      <c r="C671" s="303"/>
      <c r="D671" s="178" t="s">
        <v>20</v>
      </c>
      <c r="E671" s="50">
        <f>E672+E673+E674</f>
        <v>30740248.559999999</v>
      </c>
      <c r="F671" s="50">
        <f>F672+F673+F674</f>
        <v>21847065.149999999</v>
      </c>
      <c r="G671" s="277"/>
      <c r="H671" s="437"/>
      <c r="I671" s="376"/>
      <c r="J671" s="376"/>
      <c r="K671" s="376"/>
      <c r="L671" s="50">
        <f>L672+L673+L674</f>
        <v>30740248.559999999</v>
      </c>
      <c r="M671" s="252"/>
    </row>
    <row r="672" spans="1:13" ht="13.5" customHeight="1" x14ac:dyDescent="0.25">
      <c r="A672" s="376"/>
      <c r="B672" s="301"/>
      <c r="C672" s="303"/>
      <c r="D672" s="161" t="s">
        <v>23</v>
      </c>
      <c r="E672" s="147">
        <v>30740248.559999999</v>
      </c>
      <c r="F672" s="240">
        <v>21847065.149999999</v>
      </c>
      <c r="G672" s="277"/>
      <c r="H672" s="438"/>
      <c r="I672" s="377"/>
      <c r="J672" s="377"/>
      <c r="K672" s="377"/>
      <c r="L672" s="54">
        <v>30740248.559999999</v>
      </c>
      <c r="M672" s="252"/>
    </row>
    <row r="673" spans="1:13" ht="15" customHeight="1" x14ac:dyDescent="0.25">
      <c r="A673" s="376"/>
      <c r="B673" s="301"/>
      <c r="C673" s="303"/>
      <c r="D673" s="17" t="s">
        <v>26</v>
      </c>
      <c r="E673" s="50">
        <v>0</v>
      </c>
      <c r="F673" s="50">
        <v>0</v>
      </c>
      <c r="G673" s="277"/>
      <c r="H673" s="277" t="s">
        <v>378</v>
      </c>
      <c r="I673" s="297" t="s">
        <v>52</v>
      </c>
      <c r="J673" s="297">
        <v>100</v>
      </c>
      <c r="K673" s="297">
        <v>100</v>
      </c>
      <c r="L673" s="50">
        <v>0</v>
      </c>
      <c r="M673" s="252"/>
    </row>
    <row r="674" spans="1:13" ht="23.25" customHeight="1" x14ac:dyDescent="0.25">
      <c r="A674" s="376"/>
      <c r="B674" s="301"/>
      <c r="C674" s="303"/>
      <c r="D674" s="178" t="s">
        <v>45</v>
      </c>
      <c r="E674" s="141">
        <v>0</v>
      </c>
      <c r="F674" s="240">
        <v>0</v>
      </c>
      <c r="G674" s="277"/>
      <c r="H674" s="278"/>
      <c r="I674" s="299"/>
      <c r="J674" s="299"/>
      <c r="K674" s="299"/>
      <c r="L674" s="52">
        <v>0</v>
      </c>
      <c r="M674" s="252"/>
    </row>
    <row r="675" spans="1:13" ht="17.25" customHeight="1" x14ac:dyDescent="0.25">
      <c r="A675" s="376"/>
      <c r="B675" s="302"/>
      <c r="C675" s="304"/>
      <c r="D675" s="17" t="s">
        <v>46</v>
      </c>
      <c r="E675" s="10">
        <v>0</v>
      </c>
      <c r="F675" s="10">
        <v>0</v>
      </c>
      <c r="G675" s="278"/>
      <c r="H675" s="235" t="s">
        <v>367</v>
      </c>
      <c r="I675" s="219" t="s">
        <v>35</v>
      </c>
      <c r="J675" s="219">
        <v>1</v>
      </c>
      <c r="K675" s="219">
        <v>1</v>
      </c>
      <c r="L675" s="10">
        <v>0</v>
      </c>
      <c r="M675" s="252"/>
    </row>
    <row r="676" spans="1:13" s="12" customFormat="1" ht="12.75" customHeight="1" x14ac:dyDescent="0.2">
      <c r="A676" s="420" t="s">
        <v>379</v>
      </c>
      <c r="B676" s="359" t="s">
        <v>380</v>
      </c>
      <c r="C676" s="359"/>
      <c r="D676" s="48" t="s">
        <v>16</v>
      </c>
      <c r="E676" s="95">
        <f>E677+E681</f>
        <v>81869507</v>
      </c>
      <c r="F676" s="95">
        <f>F677+F681</f>
        <v>61379425.409999996</v>
      </c>
      <c r="G676" s="407"/>
      <c r="H676" s="96"/>
      <c r="I676" s="96"/>
      <c r="J676" s="96"/>
      <c r="K676" s="96"/>
      <c r="L676" s="95">
        <f>L677+L681</f>
        <v>81869507</v>
      </c>
      <c r="M676" s="252"/>
    </row>
    <row r="677" spans="1:13" s="12" customFormat="1" ht="18" customHeight="1" x14ac:dyDescent="0.2">
      <c r="A677" s="413"/>
      <c r="B677" s="421"/>
      <c r="C677" s="422"/>
      <c r="D677" s="44" t="s">
        <v>20</v>
      </c>
      <c r="E677" s="95">
        <f>E678+E679+E680</f>
        <v>81869507</v>
      </c>
      <c r="F677" s="95">
        <f>F678+F679+F680</f>
        <v>61379425.409999996</v>
      </c>
      <c r="G677" s="423"/>
      <c r="H677" s="98"/>
      <c r="I677" s="98"/>
      <c r="J677" s="98"/>
      <c r="K677" s="98"/>
      <c r="L677" s="95">
        <f>L678+L679+L680</f>
        <v>81869507</v>
      </c>
      <c r="M677" s="252"/>
    </row>
    <row r="678" spans="1:13" s="12" customFormat="1" ht="11.25" customHeight="1" x14ac:dyDescent="0.2">
      <c r="A678" s="413"/>
      <c r="B678" s="421"/>
      <c r="C678" s="422"/>
      <c r="D678" s="44" t="s">
        <v>23</v>
      </c>
      <c r="E678" s="95">
        <f t="shared" ref="E678:F681" si="73">E684</f>
        <v>81869507</v>
      </c>
      <c r="F678" s="95">
        <f t="shared" ref="F678" si="74">F684</f>
        <v>61379425.409999996</v>
      </c>
      <c r="G678" s="423"/>
      <c r="H678" s="98"/>
      <c r="I678" s="98"/>
      <c r="J678" s="98"/>
      <c r="K678" s="98"/>
      <c r="L678" s="95">
        <f t="shared" ref="L678:L681" si="75">L684</f>
        <v>81869507</v>
      </c>
      <c r="M678" s="252"/>
    </row>
    <row r="679" spans="1:13" s="12" customFormat="1" ht="13.5" customHeight="1" x14ac:dyDescent="0.2">
      <c r="A679" s="413"/>
      <c r="B679" s="421"/>
      <c r="C679" s="422"/>
      <c r="D679" s="48" t="s">
        <v>26</v>
      </c>
      <c r="E679" s="95">
        <f t="shared" si="73"/>
        <v>0</v>
      </c>
      <c r="F679" s="95">
        <f t="shared" ref="F679" si="76">F685</f>
        <v>0</v>
      </c>
      <c r="G679" s="423"/>
      <c r="H679" s="98"/>
      <c r="I679" s="98"/>
      <c r="J679" s="98"/>
      <c r="K679" s="98"/>
      <c r="L679" s="95">
        <f t="shared" si="75"/>
        <v>0</v>
      </c>
      <c r="M679" s="252"/>
    </row>
    <row r="680" spans="1:13" s="12" customFormat="1" ht="22.5" customHeight="1" x14ac:dyDescent="0.2">
      <c r="A680" s="413"/>
      <c r="B680" s="421"/>
      <c r="C680" s="422"/>
      <c r="D680" s="44" t="s">
        <v>45</v>
      </c>
      <c r="E680" s="95">
        <f t="shared" si="73"/>
        <v>0</v>
      </c>
      <c r="F680" s="95">
        <f t="shared" si="73"/>
        <v>0</v>
      </c>
      <c r="G680" s="423"/>
      <c r="H680" s="98"/>
      <c r="I680" s="98"/>
      <c r="J680" s="98"/>
      <c r="K680" s="98"/>
      <c r="L680" s="95">
        <f t="shared" si="75"/>
        <v>0</v>
      </c>
      <c r="M680" s="252"/>
    </row>
    <row r="681" spans="1:13" s="12" customFormat="1" ht="21.75" customHeight="1" x14ac:dyDescent="0.2">
      <c r="A681" s="413"/>
      <c r="B681" s="421"/>
      <c r="C681" s="422"/>
      <c r="D681" s="48" t="s">
        <v>46</v>
      </c>
      <c r="E681" s="95">
        <f t="shared" si="73"/>
        <v>0</v>
      </c>
      <c r="F681" s="95">
        <f t="shared" si="73"/>
        <v>0</v>
      </c>
      <c r="G681" s="423"/>
      <c r="H681" s="99"/>
      <c r="I681" s="99"/>
      <c r="J681" s="99"/>
      <c r="K681" s="99"/>
      <c r="L681" s="95">
        <f t="shared" si="75"/>
        <v>0</v>
      </c>
      <c r="M681" s="252"/>
    </row>
    <row r="682" spans="1:13" ht="14.25" customHeight="1" x14ac:dyDescent="0.25">
      <c r="A682" s="441" t="s">
        <v>381</v>
      </c>
      <c r="B682" s="300" t="s">
        <v>382</v>
      </c>
      <c r="C682" s="300" t="s">
        <v>15</v>
      </c>
      <c r="D682" s="17" t="s">
        <v>16</v>
      </c>
      <c r="E682" s="50">
        <f>E683+E687</f>
        <v>81869507</v>
      </c>
      <c r="F682" s="50">
        <f>F683+F687</f>
        <v>61379425.409999996</v>
      </c>
      <c r="G682" s="276"/>
      <c r="H682" s="276" t="s">
        <v>383</v>
      </c>
      <c r="I682" s="279" t="s">
        <v>151</v>
      </c>
      <c r="J682" s="279">
        <v>37000</v>
      </c>
      <c r="K682" s="279">
        <v>28746</v>
      </c>
      <c r="L682" s="50">
        <f>L683+L687</f>
        <v>81869507</v>
      </c>
      <c r="M682" s="252"/>
    </row>
    <row r="683" spans="1:13" ht="19.5" x14ac:dyDescent="0.25">
      <c r="A683" s="376"/>
      <c r="B683" s="301"/>
      <c r="C683" s="303"/>
      <c r="D683" s="178" t="s">
        <v>20</v>
      </c>
      <c r="E683" s="50">
        <f>E684+E685+E686</f>
        <v>81869507</v>
      </c>
      <c r="F683" s="50">
        <f>F684+F685+F686</f>
        <v>61379425.409999996</v>
      </c>
      <c r="G683" s="277"/>
      <c r="H683" s="437"/>
      <c r="I683" s="280"/>
      <c r="J683" s="280"/>
      <c r="K683" s="280"/>
      <c r="L683" s="50">
        <f>L684+L685+L686</f>
        <v>81869507</v>
      </c>
      <c r="M683" s="252"/>
    </row>
    <row r="684" spans="1:13" ht="16.5" customHeight="1" x14ac:dyDescent="0.25">
      <c r="A684" s="376"/>
      <c r="B684" s="301"/>
      <c r="C684" s="303"/>
      <c r="D684" s="161" t="s">
        <v>23</v>
      </c>
      <c r="E684" s="147">
        <v>81869507</v>
      </c>
      <c r="F684" s="240">
        <v>61379425.409999996</v>
      </c>
      <c r="G684" s="277"/>
      <c r="H684" s="438"/>
      <c r="I684" s="376"/>
      <c r="J684" s="376"/>
      <c r="K684" s="376"/>
      <c r="L684" s="54">
        <v>81869507</v>
      </c>
      <c r="M684" s="252"/>
    </row>
    <row r="685" spans="1:13" x14ac:dyDescent="0.25">
      <c r="A685" s="376"/>
      <c r="B685" s="301"/>
      <c r="C685" s="303"/>
      <c r="D685" s="17" t="s">
        <v>26</v>
      </c>
      <c r="E685" s="50">
        <v>0</v>
      </c>
      <c r="F685" s="50">
        <v>0</v>
      </c>
      <c r="G685" s="277"/>
      <c r="H685" s="276" t="s">
        <v>384</v>
      </c>
      <c r="I685" s="279" t="s">
        <v>52</v>
      </c>
      <c r="J685" s="279">
        <v>100</v>
      </c>
      <c r="K685" s="279">
        <v>80</v>
      </c>
      <c r="L685" s="50">
        <v>0</v>
      </c>
      <c r="M685" s="252"/>
    </row>
    <row r="686" spans="1:13" ht="24" customHeight="1" x14ac:dyDescent="0.25">
      <c r="A686" s="376"/>
      <c r="B686" s="301"/>
      <c r="C686" s="303"/>
      <c r="D686" s="178" t="s">
        <v>45</v>
      </c>
      <c r="E686" s="141">
        <v>0</v>
      </c>
      <c r="F686" s="240">
        <v>0</v>
      </c>
      <c r="G686" s="277"/>
      <c r="H686" s="378"/>
      <c r="I686" s="280"/>
      <c r="J686" s="280"/>
      <c r="K686" s="280"/>
      <c r="L686" s="52">
        <v>0</v>
      </c>
      <c r="M686" s="252"/>
    </row>
    <row r="687" spans="1:13" ht="13.5" customHeight="1" x14ac:dyDescent="0.25">
      <c r="A687" s="376"/>
      <c r="B687" s="302"/>
      <c r="C687" s="303"/>
      <c r="D687" s="17" t="s">
        <v>46</v>
      </c>
      <c r="E687" s="50">
        <v>0</v>
      </c>
      <c r="F687" s="50">
        <v>0</v>
      </c>
      <c r="G687" s="278"/>
      <c r="H687" s="379"/>
      <c r="I687" s="280"/>
      <c r="J687" s="280"/>
      <c r="K687" s="281"/>
      <c r="L687" s="50">
        <v>0</v>
      </c>
      <c r="M687" s="252"/>
    </row>
    <row r="688" spans="1:13" s="12" customFormat="1" ht="12.75" customHeight="1" x14ac:dyDescent="0.2">
      <c r="A688" s="420" t="s">
        <v>385</v>
      </c>
      <c r="B688" s="359" t="s">
        <v>386</v>
      </c>
      <c r="C688" s="359"/>
      <c r="D688" s="48" t="s">
        <v>16</v>
      </c>
      <c r="E688" s="95">
        <f>E689+E693</f>
        <v>2244400</v>
      </c>
      <c r="F688" s="95">
        <f>F689+F693</f>
        <v>1371129.89</v>
      </c>
      <c r="G688" s="407"/>
      <c r="H688" s="96"/>
      <c r="I688" s="96"/>
      <c r="J688" s="96"/>
      <c r="K688" s="96"/>
      <c r="L688" s="95">
        <f>L689+L693</f>
        <v>2244400</v>
      </c>
      <c r="M688" s="252"/>
    </row>
    <row r="689" spans="1:38" s="12" customFormat="1" ht="18" customHeight="1" x14ac:dyDescent="0.2">
      <c r="A689" s="413"/>
      <c r="B689" s="421"/>
      <c r="C689" s="422"/>
      <c r="D689" s="44" t="s">
        <v>20</v>
      </c>
      <c r="E689" s="95">
        <f>E690+E691+E692</f>
        <v>2244400</v>
      </c>
      <c r="F689" s="95">
        <f>F690+F691+F692</f>
        <v>1371129.89</v>
      </c>
      <c r="G689" s="423"/>
      <c r="H689" s="98"/>
      <c r="I689" s="98"/>
      <c r="J689" s="98"/>
      <c r="K689" s="98"/>
      <c r="L689" s="95">
        <f>L690+L691+L692</f>
        <v>2244400</v>
      </c>
      <c r="M689" s="252"/>
    </row>
    <row r="690" spans="1:38" s="12" customFormat="1" ht="11.25" customHeight="1" x14ac:dyDescent="0.2">
      <c r="A690" s="413"/>
      <c r="B690" s="421"/>
      <c r="C690" s="422"/>
      <c r="D690" s="44" t="s">
        <v>23</v>
      </c>
      <c r="E690" s="95">
        <f>E696</f>
        <v>0</v>
      </c>
      <c r="F690" s="95">
        <f>F696</f>
        <v>0</v>
      </c>
      <c r="G690" s="423"/>
      <c r="H690" s="98"/>
      <c r="I690" s="98"/>
      <c r="J690" s="98"/>
      <c r="K690" s="98"/>
      <c r="L690" s="95">
        <f>L696</f>
        <v>0</v>
      </c>
      <c r="M690" s="252"/>
    </row>
    <row r="691" spans="1:38" s="12" customFormat="1" ht="13.5" customHeight="1" x14ac:dyDescent="0.2">
      <c r="A691" s="413"/>
      <c r="B691" s="421"/>
      <c r="C691" s="422"/>
      <c r="D691" s="48" t="s">
        <v>26</v>
      </c>
      <c r="E691" s="95">
        <f t="shared" ref="E691:F693" si="77">E697</f>
        <v>2244400</v>
      </c>
      <c r="F691" s="95">
        <f>F697</f>
        <v>1371129.89</v>
      </c>
      <c r="G691" s="423"/>
      <c r="H691" s="98"/>
      <c r="I691" s="98"/>
      <c r="J691" s="98"/>
      <c r="K691" s="98"/>
      <c r="L691" s="95">
        <f t="shared" ref="L691:L693" si="78">L697</f>
        <v>2244400</v>
      </c>
      <c r="M691" s="252"/>
    </row>
    <row r="692" spans="1:38" s="12" customFormat="1" ht="22.5" customHeight="1" x14ac:dyDescent="0.2">
      <c r="A692" s="413"/>
      <c r="B692" s="421"/>
      <c r="C692" s="422"/>
      <c r="D692" s="44" t="s">
        <v>45</v>
      </c>
      <c r="E692" s="95">
        <f t="shared" si="77"/>
        <v>0</v>
      </c>
      <c r="F692" s="95">
        <f t="shared" si="77"/>
        <v>0</v>
      </c>
      <c r="G692" s="423"/>
      <c r="H692" s="98"/>
      <c r="I692" s="98"/>
      <c r="J692" s="98"/>
      <c r="K692" s="98"/>
      <c r="L692" s="95">
        <f t="shared" si="78"/>
        <v>0</v>
      </c>
      <c r="M692" s="252"/>
    </row>
    <row r="693" spans="1:38" s="12" customFormat="1" ht="21.75" customHeight="1" x14ac:dyDescent="0.2">
      <c r="A693" s="413"/>
      <c r="B693" s="421"/>
      <c r="C693" s="422"/>
      <c r="D693" s="48" t="s">
        <v>46</v>
      </c>
      <c r="E693" s="95">
        <f t="shared" si="77"/>
        <v>0</v>
      </c>
      <c r="F693" s="95">
        <f t="shared" si="77"/>
        <v>0</v>
      </c>
      <c r="G693" s="423"/>
      <c r="H693" s="99"/>
      <c r="I693" s="99"/>
      <c r="J693" s="99"/>
      <c r="K693" s="99"/>
      <c r="L693" s="95">
        <f t="shared" si="78"/>
        <v>0</v>
      </c>
      <c r="M693" s="252"/>
    </row>
    <row r="694" spans="1:38" ht="11.25" customHeight="1" x14ac:dyDescent="0.25">
      <c r="A694" s="441" t="s">
        <v>387</v>
      </c>
      <c r="B694" s="300" t="s">
        <v>388</v>
      </c>
      <c r="C694" s="300" t="s">
        <v>15</v>
      </c>
      <c r="D694" s="178" t="s">
        <v>16</v>
      </c>
      <c r="E694" s="50">
        <f>E695+E699</f>
        <v>2244400</v>
      </c>
      <c r="F694" s="50">
        <f>F695+F699</f>
        <v>1371129.89</v>
      </c>
      <c r="G694" s="276"/>
      <c r="H694" s="276" t="s">
        <v>389</v>
      </c>
      <c r="I694" s="279" t="s">
        <v>75</v>
      </c>
      <c r="J694" s="442">
        <v>130</v>
      </c>
      <c r="K694" s="279">
        <v>95</v>
      </c>
      <c r="L694" s="50">
        <f>L695+L699</f>
        <v>2244400</v>
      </c>
      <c r="M694" s="252"/>
    </row>
    <row r="695" spans="1:38" ht="22.5" customHeight="1" x14ac:dyDescent="0.25">
      <c r="A695" s="376"/>
      <c r="B695" s="301"/>
      <c r="C695" s="303"/>
      <c r="D695" s="178" t="s">
        <v>20</v>
      </c>
      <c r="E695" s="50">
        <f>E696+E697+E698</f>
        <v>2244400</v>
      </c>
      <c r="F695" s="50">
        <f>F696+F697+F698</f>
        <v>1371129.89</v>
      </c>
      <c r="G695" s="277"/>
      <c r="H695" s="437"/>
      <c r="I695" s="280"/>
      <c r="J695" s="443"/>
      <c r="K695" s="280"/>
      <c r="L695" s="50">
        <f>L696+L697+L698</f>
        <v>2244400</v>
      </c>
      <c r="M695" s="252"/>
    </row>
    <row r="696" spans="1:38" ht="13.5" customHeight="1" x14ac:dyDescent="0.25">
      <c r="A696" s="376"/>
      <c r="B696" s="301"/>
      <c r="C696" s="303"/>
      <c r="D696" s="161" t="s">
        <v>23</v>
      </c>
      <c r="E696" s="147">
        <v>0</v>
      </c>
      <c r="F696" s="50">
        <v>0</v>
      </c>
      <c r="G696" s="277"/>
      <c r="H696" s="437"/>
      <c r="I696" s="280"/>
      <c r="J696" s="443"/>
      <c r="K696" s="280"/>
      <c r="L696" s="54">
        <v>0</v>
      </c>
      <c r="M696" s="252"/>
    </row>
    <row r="697" spans="1:38" ht="15" customHeight="1" x14ac:dyDescent="0.25">
      <c r="A697" s="376"/>
      <c r="B697" s="301"/>
      <c r="C697" s="303"/>
      <c r="D697" s="17" t="s">
        <v>26</v>
      </c>
      <c r="E697" s="50">
        <v>2244400</v>
      </c>
      <c r="F697" s="50">
        <v>1371129.89</v>
      </c>
      <c r="G697" s="277"/>
      <c r="H697" s="378"/>
      <c r="I697" s="376"/>
      <c r="J697" s="444"/>
      <c r="K697" s="376"/>
      <c r="L697" s="50">
        <v>2244400</v>
      </c>
      <c r="M697" s="252"/>
    </row>
    <row r="698" spans="1:38" ht="19.5" x14ac:dyDescent="0.25">
      <c r="A698" s="376"/>
      <c r="B698" s="301"/>
      <c r="C698" s="303"/>
      <c r="D698" s="178" t="s">
        <v>45</v>
      </c>
      <c r="E698" s="141">
        <v>0</v>
      </c>
      <c r="F698" s="240">
        <v>0</v>
      </c>
      <c r="G698" s="277"/>
      <c r="H698" s="378"/>
      <c r="I698" s="376"/>
      <c r="J698" s="444"/>
      <c r="K698" s="376"/>
      <c r="L698" s="52">
        <v>0</v>
      </c>
      <c r="M698" s="252"/>
    </row>
    <row r="699" spans="1:38" ht="19.5" x14ac:dyDescent="0.25">
      <c r="A699" s="376"/>
      <c r="B699" s="302"/>
      <c r="C699" s="304"/>
      <c r="D699" s="17" t="s">
        <v>46</v>
      </c>
      <c r="E699" s="10">
        <v>0</v>
      </c>
      <c r="F699" s="10">
        <v>0</v>
      </c>
      <c r="G699" s="278"/>
      <c r="H699" s="379"/>
      <c r="I699" s="377"/>
      <c r="J699" s="445"/>
      <c r="K699" s="377"/>
      <c r="L699" s="10">
        <v>0</v>
      </c>
      <c r="M699" s="252"/>
    </row>
    <row r="700" spans="1:38" s="39" customFormat="1" ht="13.5" customHeight="1" x14ac:dyDescent="0.25">
      <c r="A700" s="424" t="s">
        <v>390</v>
      </c>
      <c r="B700" s="348" t="s">
        <v>391</v>
      </c>
      <c r="C700" s="348"/>
      <c r="D700" s="42" t="s">
        <v>16</v>
      </c>
      <c r="E700" s="104">
        <f>E701+E705</f>
        <v>651970496.13</v>
      </c>
      <c r="F700" s="104">
        <f>F701+F705</f>
        <v>629477570.23000002</v>
      </c>
      <c r="G700" s="352"/>
      <c r="H700" s="417"/>
      <c r="I700" s="417"/>
      <c r="J700" s="417"/>
      <c r="K700" s="418"/>
      <c r="L700" s="104">
        <f>L701+L705</f>
        <v>651970496.13</v>
      </c>
      <c r="M700" s="252"/>
      <c r="N700" s="108"/>
      <c r="O700" s="188"/>
      <c r="P700" s="188"/>
      <c r="Q700" s="188"/>
      <c r="R700" s="188"/>
      <c r="S700" s="13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</row>
    <row r="701" spans="1:38" s="39" customFormat="1" ht="12.75" customHeight="1" x14ac:dyDescent="0.25">
      <c r="A701" s="425"/>
      <c r="B701" s="349"/>
      <c r="C701" s="350"/>
      <c r="D701" s="42" t="s">
        <v>20</v>
      </c>
      <c r="E701" s="94">
        <f>E702+E703+E704</f>
        <v>651970496.13</v>
      </c>
      <c r="F701" s="94">
        <f>F702+F703+F704</f>
        <v>629477570.23000002</v>
      </c>
      <c r="G701" s="353"/>
      <c r="H701" s="418"/>
      <c r="I701" s="418"/>
      <c r="J701" s="418"/>
      <c r="K701" s="418"/>
      <c r="L701" s="94">
        <f>L702+L703+L704</f>
        <v>651970496.13</v>
      </c>
      <c r="M701" s="252"/>
      <c r="N701" s="12"/>
      <c r="O701" s="12"/>
      <c r="P701" s="108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</row>
    <row r="702" spans="1:38" s="39" customFormat="1" ht="12.75" x14ac:dyDescent="0.2">
      <c r="A702" s="425"/>
      <c r="B702" s="349"/>
      <c r="C702" s="350"/>
      <c r="D702" s="42" t="s">
        <v>23</v>
      </c>
      <c r="E702" s="94">
        <f>E708+E732</f>
        <v>651970496.13</v>
      </c>
      <c r="F702" s="94">
        <f>F708+F732</f>
        <v>629477570.23000002</v>
      </c>
      <c r="G702" s="353"/>
      <c r="H702" s="418"/>
      <c r="I702" s="418"/>
      <c r="J702" s="418"/>
      <c r="K702" s="418"/>
      <c r="L702" s="94">
        <f>L708+L732</f>
        <v>651970496.13</v>
      </c>
      <c r="M702" s="25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</row>
    <row r="703" spans="1:38" s="39" customFormat="1" ht="14.25" customHeight="1" x14ac:dyDescent="0.2">
      <c r="A703" s="425"/>
      <c r="B703" s="349"/>
      <c r="C703" s="350"/>
      <c r="D703" s="36" t="s">
        <v>26</v>
      </c>
      <c r="E703" s="94">
        <f t="shared" ref="E703:F705" si="79">E709+E733</f>
        <v>0</v>
      </c>
      <c r="F703" s="94">
        <f t="shared" ref="F703" si="80">F709+F733</f>
        <v>0</v>
      </c>
      <c r="G703" s="353"/>
      <c r="H703" s="418"/>
      <c r="I703" s="418"/>
      <c r="J703" s="418"/>
      <c r="K703" s="418"/>
      <c r="L703" s="94">
        <f t="shared" ref="L703:L705" si="81">L709+L733</f>
        <v>0</v>
      </c>
      <c r="M703" s="25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</row>
    <row r="704" spans="1:38" s="39" customFormat="1" ht="24" customHeight="1" x14ac:dyDescent="0.2">
      <c r="A704" s="425"/>
      <c r="B704" s="349"/>
      <c r="C704" s="350"/>
      <c r="D704" s="42" t="s">
        <v>45</v>
      </c>
      <c r="E704" s="94">
        <f t="shared" si="79"/>
        <v>0</v>
      </c>
      <c r="F704" s="94">
        <f t="shared" si="79"/>
        <v>0</v>
      </c>
      <c r="G704" s="353"/>
      <c r="H704" s="418"/>
      <c r="I704" s="418"/>
      <c r="J704" s="418"/>
      <c r="K704" s="418"/>
      <c r="L704" s="94">
        <f t="shared" si="81"/>
        <v>0</v>
      </c>
      <c r="M704" s="25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</row>
    <row r="705" spans="1:38" s="39" customFormat="1" ht="22.5" customHeight="1" x14ac:dyDescent="0.2">
      <c r="A705" s="426"/>
      <c r="B705" s="427"/>
      <c r="C705" s="351"/>
      <c r="D705" s="36" t="s">
        <v>46</v>
      </c>
      <c r="E705" s="94">
        <f t="shared" si="79"/>
        <v>0</v>
      </c>
      <c r="F705" s="94">
        <f t="shared" si="79"/>
        <v>0</v>
      </c>
      <c r="G705" s="428"/>
      <c r="H705" s="419"/>
      <c r="I705" s="419"/>
      <c r="J705" s="419"/>
      <c r="K705" s="419"/>
      <c r="L705" s="94">
        <f t="shared" si="81"/>
        <v>0</v>
      </c>
      <c r="M705" s="25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</row>
    <row r="706" spans="1:38" s="12" customFormat="1" ht="13.5" customHeight="1" x14ac:dyDescent="0.2">
      <c r="A706" s="420" t="s">
        <v>392</v>
      </c>
      <c r="B706" s="359" t="s">
        <v>393</v>
      </c>
      <c r="C706" s="359"/>
      <c r="D706" s="48" t="s">
        <v>16</v>
      </c>
      <c r="E706" s="95">
        <f>E707+E711</f>
        <v>2794738</v>
      </c>
      <c r="F706" s="95">
        <f>F707+F711</f>
        <v>2166031</v>
      </c>
      <c r="G706" s="407"/>
      <c r="H706" s="96"/>
      <c r="I706" s="96"/>
      <c r="J706" s="96"/>
      <c r="K706" s="96"/>
      <c r="L706" s="95">
        <f>L707+L711</f>
        <v>2794738</v>
      </c>
      <c r="M706" s="252"/>
    </row>
    <row r="707" spans="1:38" s="12" customFormat="1" ht="18" customHeight="1" x14ac:dyDescent="0.2">
      <c r="A707" s="413"/>
      <c r="B707" s="421"/>
      <c r="C707" s="422"/>
      <c r="D707" s="44" t="s">
        <v>20</v>
      </c>
      <c r="E707" s="95">
        <f>E708+E709+E710</f>
        <v>2794738</v>
      </c>
      <c r="F707" s="95">
        <f>F708+F709+F710</f>
        <v>2166031</v>
      </c>
      <c r="G707" s="423"/>
      <c r="H707" s="98"/>
      <c r="I707" s="98"/>
      <c r="J707" s="98"/>
      <c r="K707" s="98"/>
      <c r="L707" s="95">
        <f>L708+L709+L710</f>
        <v>2794738</v>
      </c>
      <c r="M707" s="252"/>
    </row>
    <row r="708" spans="1:38" s="12" customFormat="1" ht="11.25" customHeight="1" x14ac:dyDescent="0.2">
      <c r="A708" s="413"/>
      <c r="B708" s="421"/>
      <c r="C708" s="422"/>
      <c r="D708" s="44" t="s">
        <v>23</v>
      </c>
      <c r="E708" s="95">
        <f>E714+E720+E726</f>
        <v>2794738</v>
      </c>
      <c r="F708" s="95">
        <f>F714+F720+F726</f>
        <v>2166031</v>
      </c>
      <c r="G708" s="423"/>
      <c r="H708" s="98"/>
      <c r="I708" s="98"/>
      <c r="J708" s="98"/>
      <c r="K708" s="98"/>
      <c r="L708" s="95">
        <f>L714+L720+L726</f>
        <v>2794738</v>
      </c>
      <c r="M708" s="252"/>
    </row>
    <row r="709" spans="1:38" s="12" customFormat="1" ht="13.5" customHeight="1" x14ac:dyDescent="0.2">
      <c r="A709" s="413"/>
      <c r="B709" s="421"/>
      <c r="C709" s="422"/>
      <c r="D709" s="48" t="s">
        <v>26</v>
      </c>
      <c r="E709" s="95">
        <f t="shared" ref="E709:F711" si="82">E715+E721+E727</f>
        <v>0</v>
      </c>
      <c r="F709" s="95">
        <f t="shared" ref="F709" si="83">F715+F721+F727</f>
        <v>0</v>
      </c>
      <c r="G709" s="423"/>
      <c r="H709" s="98"/>
      <c r="I709" s="98"/>
      <c r="J709" s="98"/>
      <c r="K709" s="98"/>
      <c r="L709" s="95">
        <f t="shared" ref="L709:L711" si="84">L715+L721+L727</f>
        <v>0</v>
      </c>
      <c r="M709" s="252"/>
    </row>
    <row r="710" spans="1:38" s="12" customFormat="1" ht="22.5" customHeight="1" x14ac:dyDescent="0.2">
      <c r="A710" s="413"/>
      <c r="B710" s="421"/>
      <c r="C710" s="422"/>
      <c r="D710" s="44" t="s">
        <v>45</v>
      </c>
      <c r="E710" s="95">
        <f t="shared" si="82"/>
        <v>0</v>
      </c>
      <c r="F710" s="95">
        <f t="shared" si="82"/>
        <v>0</v>
      </c>
      <c r="G710" s="423"/>
      <c r="H710" s="98"/>
      <c r="I710" s="98"/>
      <c r="J710" s="98"/>
      <c r="K710" s="98"/>
      <c r="L710" s="95">
        <f t="shared" si="84"/>
        <v>0</v>
      </c>
      <c r="M710" s="252"/>
    </row>
    <row r="711" spans="1:38" s="12" customFormat="1" ht="20.25" customHeight="1" x14ac:dyDescent="0.2">
      <c r="A711" s="414"/>
      <c r="B711" s="421"/>
      <c r="C711" s="434"/>
      <c r="D711" s="90" t="s">
        <v>46</v>
      </c>
      <c r="E711" s="95">
        <f t="shared" si="82"/>
        <v>0</v>
      </c>
      <c r="F711" s="95">
        <f t="shared" si="82"/>
        <v>0</v>
      </c>
      <c r="G711" s="452"/>
      <c r="H711" s="99"/>
      <c r="I711" s="99"/>
      <c r="J711" s="99"/>
      <c r="K711" s="99"/>
      <c r="L711" s="95">
        <f t="shared" si="84"/>
        <v>0</v>
      </c>
      <c r="M711" s="252"/>
    </row>
    <row r="712" spans="1:38" ht="15.75" customHeight="1" x14ac:dyDescent="0.25">
      <c r="A712" s="453" t="s">
        <v>394</v>
      </c>
      <c r="B712" s="300" t="s">
        <v>395</v>
      </c>
      <c r="C712" s="300" t="s">
        <v>15</v>
      </c>
      <c r="D712" s="17" t="s">
        <v>16</v>
      </c>
      <c r="E712" s="50">
        <f>E713+E717</f>
        <v>1925220</v>
      </c>
      <c r="F712" s="50">
        <f>F713+F717</f>
        <v>1443906</v>
      </c>
      <c r="G712" s="276"/>
      <c r="H712" s="276" t="s">
        <v>396</v>
      </c>
      <c r="I712" s="279" t="s">
        <v>28</v>
      </c>
      <c r="J712" s="442">
        <v>54</v>
      </c>
      <c r="K712" s="279">
        <f>43+8</f>
        <v>51</v>
      </c>
      <c r="L712" s="50">
        <f>L713+L717</f>
        <v>1925220</v>
      </c>
      <c r="M712" s="252"/>
    </row>
    <row r="713" spans="1:38" ht="19.5" x14ac:dyDescent="0.25">
      <c r="A713" s="374"/>
      <c r="B713" s="301"/>
      <c r="C713" s="303"/>
      <c r="D713" s="178" t="s">
        <v>20</v>
      </c>
      <c r="E713" s="50">
        <f>E714+E715+E716</f>
        <v>1925220</v>
      </c>
      <c r="F713" s="50">
        <f>F714+F715+F716</f>
        <v>1443906</v>
      </c>
      <c r="G713" s="277"/>
      <c r="H713" s="437"/>
      <c r="I713" s="280"/>
      <c r="J713" s="443"/>
      <c r="K713" s="280"/>
      <c r="L713" s="50">
        <f>L714+L715+L716</f>
        <v>1925220</v>
      </c>
      <c r="M713" s="252"/>
    </row>
    <row r="714" spans="1:38" ht="15" customHeight="1" x14ac:dyDescent="0.25">
      <c r="A714" s="374"/>
      <c r="B714" s="301"/>
      <c r="C714" s="303"/>
      <c r="D714" s="161" t="s">
        <v>23</v>
      </c>
      <c r="E714" s="147">
        <v>1925220</v>
      </c>
      <c r="F714" s="50">
        <v>1443906</v>
      </c>
      <c r="G714" s="277"/>
      <c r="H714" s="437"/>
      <c r="I714" s="280"/>
      <c r="J714" s="443"/>
      <c r="K714" s="280"/>
      <c r="L714" s="54">
        <v>1925220</v>
      </c>
      <c r="M714" s="252"/>
    </row>
    <row r="715" spans="1:38" ht="13.5" customHeight="1" x14ac:dyDescent="0.25">
      <c r="A715" s="374"/>
      <c r="B715" s="301"/>
      <c r="C715" s="303"/>
      <c r="D715" s="17" t="s">
        <v>26</v>
      </c>
      <c r="E715" s="50">
        <v>0</v>
      </c>
      <c r="F715" s="50">
        <v>0</v>
      </c>
      <c r="G715" s="277"/>
      <c r="H715" s="378"/>
      <c r="I715" s="376"/>
      <c r="J715" s="444"/>
      <c r="K715" s="376"/>
      <c r="L715" s="50">
        <v>0</v>
      </c>
      <c r="M715" s="252"/>
    </row>
    <row r="716" spans="1:38" ht="24" customHeight="1" x14ac:dyDescent="0.25">
      <c r="A716" s="374"/>
      <c r="B716" s="301"/>
      <c r="C716" s="303"/>
      <c r="D716" s="178" t="s">
        <v>45</v>
      </c>
      <c r="E716" s="141">
        <v>0</v>
      </c>
      <c r="F716" s="240">
        <v>0</v>
      </c>
      <c r="G716" s="277"/>
      <c r="H716" s="378"/>
      <c r="I716" s="376"/>
      <c r="J716" s="444"/>
      <c r="K716" s="376"/>
      <c r="L716" s="52">
        <v>0</v>
      </c>
      <c r="M716" s="252"/>
    </row>
    <row r="717" spans="1:38" ht="123" customHeight="1" x14ac:dyDescent="0.25">
      <c r="A717" s="375"/>
      <c r="B717" s="302"/>
      <c r="C717" s="303"/>
      <c r="D717" s="17" t="s">
        <v>46</v>
      </c>
      <c r="E717" s="10">
        <v>0</v>
      </c>
      <c r="F717" s="10">
        <v>0</v>
      </c>
      <c r="G717" s="278"/>
      <c r="H717" s="379"/>
      <c r="I717" s="377"/>
      <c r="J717" s="445"/>
      <c r="K717" s="377"/>
      <c r="L717" s="10">
        <v>0</v>
      </c>
      <c r="M717" s="252"/>
    </row>
    <row r="718" spans="1:38" ht="22.5" customHeight="1" x14ac:dyDescent="0.25">
      <c r="A718" s="453" t="s">
        <v>397</v>
      </c>
      <c r="B718" s="300" t="s">
        <v>398</v>
      </c>
      <c r="C718" s="300" t="s">
        <v>15</v>
      </c>
      <c r="D718" s="17" t="s">
        <v>16</v>
      </c>
      <c r="E718" s="50">
        <f>E719+E723</f>
        <v>589518</v>
      </c>
      <c r="F718" s="50">
        <f>F719+F723</f>
        <v>442125</v>
      </c>
      <c r="G718" s="276"/>
      <c r="H718" s="276" t="s">
        <v>399</v>
      </c>
      <c r="I718" s="279" t="s">
        <v>28</v>
      </c>
      <c r="J718" s="279">
        <v>268</v>
      </c>
      <c r="K718" s="279">
        <v>91</v>
      </c>
      <c r="L718" s="50">
        <f>L719+L723</f>
        <v>589518</v>
      </c>
      <c r="M718" s="252"/>
    </row>
    <row r="719" spans="1:38" ht="25.5" customHeight="1" x14ac:dyDescent="0.25">
      <c r="A719" s="374"/>
      <c r="B719" s="301"/>
      <c r="C719" s="303"/>
      <c r="D719" s="178" t="s">
        <v>20</v>
      </c>
      <c r="E719" s="50">
        <f>E720+E721+E722</f>
        <v>589518</v>
      </c>
      <c r="F719" s="50">
        <f>F720+F721+F722</f>
        <v>442125</v>
      </c>
      <c r="G719" s="277"/>
      <c r="H719" s="437"/>
      <c r="I719" s="280"/>
      <c r="J719" s="280"/>
      <c r="K719" s="280"/>
      <c r="L719" s="50">
        <f>L720+L721+L722</f>
        <v>589518</v>
      </c>
      <c r="M719" s="252"/>
    </row>
    <row r="720" spans="1:38" ht="43.5" customHeight="1" x14ac:dyDescent="0.25">
      <c r="A720" s="374"/>
      <c r="B720" s="301"/>
      <c r="C720" s="303"/>
      <c r="D720" s="161" t="s">
        <v>23</v>
      </c>
      <c r="E720" s="147">
        <v>589518</v>
      </c>
      <c r="F720" s="50">
        <v>442125</v>
      </c>
      <c r="G720" s="277"/>
      <c r="H720" s="437"/>
      <c r="I720" s="376"/>
      <c r="J720" s="376"/>
      <c r="K720" s="376"/>
      <c r="L720" s="54">
        <v>589518</v>
      </c>
      <c r="M720" s="252"/>
    </row>
    <row r="721" spans="1:13" ht="20.25" customHeight="1" x14ac:dyDescent="0.25">
      <c r="A721" s="374"/>
      <c r="B721" s="301"/>
      <c r="C721" s="303"/>
      <c r="D721" s="17" t="s">
        <v>26</v>
      </c>
      <c r="E721" s="50">
        <v>0</v>
      </c>
      <c r="F721" s="50">
        <v>0</v>
      </c>
      <c r="G721" s="277"/>
      <c r="H721" s="391"/>
      <c r="I721" s="280"/>
      <c r="J721" s="298"/>
      <c r="K721" s="298"/>
      <c r="L721" s="50">
        <v>0</v>
      </c>
      <c r="M721" s="252"/>
    </row>
    <row r="722" spans="1:13" ht="30" customHeight="1" x14ac:dyDescent="0.25">
      <c r="A722" s="374"/>
      <c r="B722" s="301"/>
      <c r="C722" s="303"/>
      <c r="D722" s="178" t="s">
        <v>45</v>
      </c>
      <c r="E722" s="141">
        <v>0</v>
      </c>
      <c r="F722" s="240">
        <v>0</v>
      </c>
      <c r="G722" s="277"/>
      <c r="H722" s="391"/>
      <c r="I722" s="280"/>
      <c r="J722" s="298"/>
      <c r="K722" s="298"/>
      <c r="L722" s="52">
        <v>0</v>
      </c>
      <c r="M722" s="252"/>
    </row>
    <row r="723" spans="1:13" ht="54" customHeight="1" x14ac:dyDescent="0.25">
      <c r="A723" s="375"/>
      <c r="B723" s="302"/>
      <c r="C723" s="303"/>
      <c r="D723" s="17" t="s">
        <v>46</v>
      </c>
      <c r="E723" s="10">
        <v>0</v>
      </c>
      <c r="F723" s="10">
        <v>0</v>
      </c>
      <c r="G723" s="278"/>
      <c r="H723" s="392"/>
      <c r="I723" s="377"/>
      <c r="J723" s="299"/>
      <c r="K723" s="299"/>
      <c r="L723" s="10">
        <v>0</v>
      </c>
      <c r="M723" s="252"/>
    </row>
    <row r="724" spans="1:13" ht="15.75" customHeight="1" x14ac:dyDescent="0.25">
      <c r="A724" s="453" t="s">
        <v>400</v>
      </c>
      <c r="B724" s="300" t="s">
        <v>401</v>
      </c>
      <c r="C724" s="300" t="s">
        <v>15</v>
      </c>
      <c r="D724" s="17" t="s">
        <v>16</v>
      </c>
      <c r="E724" s="10">
        <f>E725+E729</f>
        <v>280000</v>
      </c>
      <c r="F724" s="10">
        <f>F725+F729</f>
        <v>280000</v>
      </c>
      <c r="G724" s="276"/>
      <c r="H724" s="276" t="s">
        <v>402</v>
      </c>
      <c r="I724" s="279" t="s">
        <v>28</v>
      </c>
      <c r="J724" s="442">
        <v>215</v>
      </c>
      <c r="K724" s="279">
        <v>85</v>
      </c>
      <c r="L724" s="10">
        <f>L725+L729</f>
        <v>280000</v>
      </c>
      <c r="M724" s="252"/>
    </row>
    <row r="725" spans="1:13" ht="19.5" x14ac:dyDescent="0.25">
      <c r="A725" s="374"/>
      <c r="B725" s="301"/>
      <c r="C725" s="303"/>
      <c r="D725" s="178" t="s">
        <v>20</v>
      </c>
      <c r="E725" s="10">
        <f>E726+E727+E728</f>
        <v>280000</v>
      </c>
      <c r="F725" s="10">
        <f>F726+F727+F728</f>
        <v>280000</v>
      </c>
      <c r="G725" s="277"/>
      <c r="H725" s="277"/>
      <c r="I725" s="280"/>
      <c r="J725" s="443"/>
      <c r="K725" s="280"/>
      <c r="L725" s="10">
        <f>L726+L727+L728</f>
        <v>280000</v>
      </c>
      <c r="M725" s="252"/>
    </row>
    <row r="726" spans="1:13" ht="15" customHeight="1" x14ac:dyDescent="0.25">
      <c r="A726" s="374"/>
      <c r="B726" s="301"/>
      <c r="C726" s="303"/>
      <c r="D726" s="161" t="s">
        <v>23</v>
      </c>
      <c r="E726" s="170">
        <v>280000</v>
      </c>
      <c r="F726" s="222">
        <v>280000</v>
      </c>
      <c r="G726" s="277"/>
      <c r="H726" s="277"/>
      <c r="I726" s="280"/>
      <c r="J726" s="443"/>
      <c r="K726" s="280"/>
      <c r="L726" s="21">
        <v>280000</v>
      </c>
      <c r="M726" s="252"/>
    </row>
    <row r="727" spans="1:13" ht="13.5" customHeight="1" x14ac:dyDescent="0.25">
      <c r="A727" s="374"/>
      <c r="B727" s="301"/>
      <c r="C727" s="303"/>
      <c r="D727" s="17" t="s">
        <v>26</v>
      </c>
      <c r="E727" s="10">
        <v>0</v>
      </c>
      <c r="F727" s="10">
        <v>0</v>
      </c>
      <c r="G727" s="277"/>
      <c r="H727" s="277"/>
      <c r="I727" s="280"/>
      <c r="J727" s="443"/>
      <c r="K727" s="280"/>
      <c r="L727" s="10">
        <v>0</v>
      </c>
      <c r="M727" s="252"/>
    </row>
    <row r="728" spans="1:13" ht="19.5" x14ac:dyDescent="0.25">
      <c r="A728" s="374"/>
      <c r="B728" s="301"/>
      <c r="C728" s="303"/>
      <c r="D728" s="178" t="s">
        <v>45</v>
      </c>
      <c r="E728" s="171">
        <v>0</v>
      </c>
      <c r="F728" s="222">
        <v>0</v>
      </c>
      <c r="G728" s="277"/>
      <c r="H728" s="278"/>
      <c r="I728" s="281"/>
      <c r="J728" s="454"/>
      <c r="K728" s="281"/>
      <c r="L728" s="32">
        <v>0</v>
      </c>
      <c r="M728" s="252"/>
    </row>
    <row r="729" spans="1:13" ht="78" x14ac:dyDescent="0.25">
      <c r="A729" s="375"/>
      <c r="B729" s="302"/>
      <c r="C729" s="303"/>
      <c r="D729" s="17" t="s">
        <v>46</v>
      </c>
      <c r="E729" s="10">
        <v>0</v>
      </c>
      <c r="F729" s="10">
        <v>0</v>
      </c>
      <c r="G729" s="278"/>
      <c r="H729" s="105" t="s">
        <v>403</v>
      </c>
      <c r="I729" s="106" t="s">
        <v>28</v>
      </c>
      <c r="J729" s="106">
        <v>115</v>
      </c>
      <c r="K729" s="106">
        <v>147</v>
      </c>
      <c r="L729" s="10">
        <v>0</v>
      </c>
      <c r="M729" s="252"/>
    </row>
    <row r="730" spans="1:13" s="12" customFormat="1" ht="13.5" customHeight="1" x14ac:dyDescent="0.2">
      <c r="A730" s="420" t="s">
        <v>404</v>
      </c>
      <c r="B730" s="359" t="s">
        <v>405</v>
      </c>
      <c r="C730" s="359"/>
      <c r="D730" s="48" t="s">
        <v>16</v>
      </c>
      <c r="E730" s="95">
        <f>E731+E735</f>
        <v>649175758.13</v>
      </c>
      <c r="F730" s="95">
        <f>F731+F735</f>
        <v>627311539.23000002</v>
      </c>
      <c r="G730" s="407"/>
      <c r="H730" s="96"/>
      <c r="I730" s="96"/>
      <c r="J730" s="96"/>
      <c r="K730" s="96"/>
      <c r="L730" s="95">
        <f>L731+L735</f>
        <v>649175758.13</v>
      </c>
      <c r="M730" s="252"/>
    </row>
    <row r="731" spans="1:13" s="12" customFormat="1" ht="18" customHeight="1" x14ac:dyDescent="0.2">
      <c r="A731" s="413"/>
      <c r="B731" s="421"/>
      <c r="C731" s="422"/>
      <c r="D731" s="44" t="s">
        <v>20</v>
      </c>
      <c r="E731" s="95">
        <f>E732+E733+E734</f>
        <v>649175758.13</v>
      </c>
      <c r="F731" s="95">
        <f>F732+F733+F734</f>
        <v>627311539.23000002</v>
      </c>
      <c r="G731" s="423"/>
      <c r="H731" s="98"/>
      <c r="I731" s="98"/>
      <c r="J731" s="98"/>
      <c r="K731" s="98"/>
      <c r="L731" s="95">
        <f>L732+L733+L734</f>
        <v>649175758.13</v>
      </c>
      <c r="M731" s="252"/>
    </row>
    <row r="732" spans="1:13" s="12" customFormat="1" ht="11.25" customHeight="1" x14ac:dyDescent="0.2">
      <c r="A732" s="413"/>
      <c r="B732" s="421"/>
      <c r="C732" s="422"/>
      <c r="D732" s="44" t="s">
        <v>23</v>
      </c>
      <c r="E732" s="95">
        <f t="shared" ref="E732:F735" si="85">E738+E744</f>
        <v>649175758.13</v>
      </c>
      <c r="F732" s="95">
        <f t="shared" ref="F732" si="86">F738+F744</f>
        <v>627311539.23000002</v>
      </c>
      <c r="G732" s="423"/>
      <c r="H732" s="98"/>
      <c r="I732" s="98"/>
      <c r="J732" s="98"/>
      <c r="K732" s="98"/>
      <c r="L732" s="95">
        <f t="shared" ref="L732:L735" si="87">L738+L744</f>
        <v>649175758.13</v>
      </c>
      <c r="M732" s="252"/>
    </row>
    <row r="733" spans="1:13" s="12" customFormat="1" ht="13.5" customHeight="1" x14ac:dyDescent="0.2">
      <c r="A733" s="413"/>
      <c r="B733" s="421"/>
      <c r="C733" s="422"/>
      <c r="D733" s="48" t="s">
        <v>26</v>
      </c>
      <c r="E733" s="95">
        <f t="shared" si="85"/>
        <v>0</v>
      </c>
      <c r="F733" s="95">
        <f t="shared" ref="F733" si="88">F739+F745</f>
        <v>0</v>
      </c>
      <c r="G733" s="423"/>
      <c r="H733" s="98"/>
      <c r="I733" s="98"/>
      <c r="J733" s="98"/>
      <c r="K733" s="98"/>
      <c r="L733" s="95">
        <f t="shared" si="87"/>
        <v>0</v>
      </c>
      <c r="M733" s="252"/>
    </row>
    <row r="734" spans="1:13" s="12" customFormat="1" ht="22.5" customHeight="1" x14ac:dyDescent="0.2">
      <c r="A734" s="413"/>
      <c r="B734" s="421"/>
      <c r="C734" s="422"/>
      <c r="D734" s="44" t="s">
        <v>45</v>
      </c>
      <c r="E734" s="95">
        <f t="shared" si="85"/>
        <v>0</v>
      </c>
      <c r="F734" s="95">
        <f t="shared" si="85"/>
        <v>0</v>
      </c>
      <c r="G734" s="423"/>
      <c r="H734" s="98"/>
      <c r="I734" s="98"/>
      <c r="J734" s="98"/>
      <c r="K734" s="98"/>
      <c r="L734" s="95">
        <f t="shared" si="87"/>
        <v>0</v>
      </c>
      <c r="M734" s="252"/>
    </row>
    <row r="735" spans="1:13" s="12" customFormat="1" ht="22.5" customHeight="1" x14ac:dyDescent="0.2">
      <c r="A735" s="414"/>
      <c r="B735" s="421"/>
      <c r="C735" s="434"/>
      <c r="D735" s="90" t="s">
        <v>46</v>
      </c>
      <c r="E735" s="95">
        <f t="shared" si="85"/>
        <v>0</v>
      </c>
      <c r="F735" s="95">
        <f t="shared" si="85"/>
        <v>0</v>
      </c>
      <c r="G735" s="452"/>
      <c r="H735" s="99"/>
      <c r="I735" s="99"/>
      <c r="J735" s="99"/>
      <c r="K735" s="99"/>
      <c r="L735" s="95">
        <f t="shared" si="87"/>
        <v>0</v>
      </c>
      <c r="M735" s="252"/>
    </row>
    <row r="736" spans="1:13" ht="15.75" customHeight="1" x14ac:dyDescent="0.25">
      <c r="A736" s="458" t="s">
        <v>406</v>
      </c>
      <c r="B736" s="300" t="s">
        <v>407</v>
      </c>
      <c r="C736" s="300" t="s">
        <v>15</v>
      </c>
      <c r="D736" s="17" t="s">
        <v>16</v>
      </c>
      <c r="E736" s="107">
        <f>E737+E741</f>
        <v>649075889.76999998</v>
      </c>
      <c r="F736" s="107">
        <f>F737+F741</f>
        <v>627310831.33000004</v>
      </c>
      <c r="G736" s="276"/>
      <c r="H736" s="276" t="s">
        <v>408</v>
      </c>
      <c r="I736" s="212" t="s">
        <v>28</v>
      </c>
      <c r="J736" s="238">
        <v>308</v>
      </c>
      <c r="K736" s="220">
        <v>308</v>
      </c>
      <c r="L736" s="107">
        <f>L737+L741</f>
        <v>649075889.76999998</v>
      </c>
      <c r="M736" s="252"/>
    </row>
    <row r="737" spans="1:38" ht="19.5" x14ac:dyDescent="0.25">
      <c r="A737" s="275"/>
      <c r="B737" s="301"/>
      <c r="C737" s="303"/>
      <c r="D737" s="178" t="s">
        <v>20</v>
      </c>
      <c r="E737" s="107">
        <f>E738+E739+E740</f>
        <v>649075889.76999998</v>
      </c>
      <c r="F737" s="107">
        <f>F738+F739+F740</f>
        <v>627310831.33000004</v>
      </c>
      <c r="G737" s="277"/>
      <c r="H737" s="278"/>
      <c r="I737" s="214"/>
      <c r="J737" s="239"/>
      <c r="K737" s="221"/>
      <c r="L737" s="107">
        <f>L738+L739+L740</f>
        <v>649075889.76999998</v>
      </c>
      <c r="M737" s="252"/>
    </row>
    <row r="738" spans="1:38" ht="15" customHeight="1" x14ac:dyDescent="0.25">
      <c r="A738" s="275"/>
      <c r="B738" s="301"/>
      <c r="C738" s="303"/>
      <c r="D738" s="161" t="s">
        <v>23</v>
      </c>
      <c r="E738" s="110">
        <v>649075889.76999998</v>
      </c>
      <c r="F738" s="107">
        <v>627310831.33000004</v>
      </c>
      <c r="G738" s="277"/>
      <c r="H738" s="276" t="s">
        <v>409</v>
      </c>
      <c r="I738" s="279" t="s">
        <v>28</v>
      </c>
      <c r="J738" s="442">
        <v>61</v>
      </c>
      <c r="K738" s="455">
        <v>65</v>
      </c>
      <c r="L738" s="110">
        <v>649075889.76999998</v>
      </c>
      <c r="M738" s="252"/>
    </row>
    <row r="739" spans="1:38" ht="13.5" customHeight="1" x14ac:dyDescent="0.25">
      <c r="A739" s="275"/>
      <c r="B739" s="301"/>
      <c r="C739" s="303"/>
      <c r="D739" s="17" t="s">
        <v>26</v>
      </c>
      <c r="E739" s="107">
        <v>0</v>
      </c>
      <c r="F739" s="107">
        <v>0</v>
      </c>
      <c r="G739" s="277"/>
      <c r="H739" s="277"/>
      <c r="I739" s="280"/>
      <c r="J739" s="443"/>
      <c r="K739" s="456"/>
      <c r="L739" s="107">
        <v>0</v>
      </c>
      <c r="M739" s="252"/>
    </row>
    <row r="740" spans="1:38" ht="42.75" customHeight="1" x14ac:dyDescent="0.25">
      <c r="A740" s="275"/>
      <c r="B740" s="301"/>
      <c r="C740" s="303"/>
      <c r="D740" s="178" t="s">
        <v>45</v>
      </c>
      <c r="E740" s="109">
        <v>0</v>
      </c>
      <c r="F740" s="110">
        <v>0</v>
      </c>
      <c r="G740" s="277"/>
      <c r="H740" s="278"/>
      <c r="I740" s="281"/>
      <c r="J740" s="454"/>
      <c r="K740" s="457"/>
      <c r="L740" s="109">
        <v>0</v>
      </c>
      <c r="M740" s="252"/>
    </row>
    <row r="741" spans="1:38" ht="67.5" customHeight="1" x14ac:dyDescent="0.25">
      <c r="A741" s="311"/>
      <c r="B741" s="302"/>
      <c r="C741" s="303"/>
      <c r="D741" s="17" t="s">
        <v>46</v>
      </c>
      <c r="E741" s="107">
        <v>0</v>
      </c>
      <c r="F741" s="107">
        <v>0</v>
      </c>
      <c r="G741" s="278"/>
      <c r="H741" s="221" t="s">
        <v>410</v>
      </c>
      <c r="I741" s="214" t="s">
        <v>28</v>
      </c>
      <c r="J741" s="239">
        <v>92656</v>
      </c>
      <c r="K741" s="221">
        <v>59663</v>
      </c>
      <c r="L741" s="107">
        <v>0</v>
      </c>
      <c r="M741" s="252"/>
    </row>
    <row r="742" spans="1:38" ht="15.75" customHeight="1" x14ac:dyDescent="0.25">
      <c r="A742" s="458" t="s">
        <v>411</v>
      </c>
      <c r="B742" s="300" t="s">
        <v>412</v>
      </c>
      <c r="C742" s="300" t="s">
        <v>15</v>
      </c>
      <c r="D742" s="17" t="s">
        <v>16</v>
      </c>
      <c r="E742" s="107">
        <f>E743+E747</f>
        <v>99868.36</v>
      </c>
      <c r="F742" s="107">
        <f>F743+F747</f>
        <v>707.9</v>
      </c>
      <c r="G742" s="276" t="s">
        <v>413</v>
      </c>
      <c r="H742" s="276" t="s">
        <v>414</v>
      </c>
      <c r="I742" s="279" t="s">
        <v>97</v>
      </c>
      <c r="J742" s="442">
        <v>109</v>
      </c>
      <c r="K742" s="279">
        <v>1</v>
      </c>
      <c r="L742" s="107">
        <f>L743+L747</f>
        <v>99868.36</v>
      </c>
      <c r="M742" s="252"/>
    </row>
    <row r="743" spans="1:38" ht="19.5" x14ac:dyDescent="0.25">
      <c r="A743" s="275"/>
      <c r="B743" s="301"/>
      <c r="C743" s="303"/>
      <c r="D743" s="178" t="s">
        <v>20</v>
      </c>
      <c r="E743" s="107">
        <f>E744+E745+E746</f>
        <v>99868.36</v>
      </c>
      <c r="F743" s="107">
        <f>F744+F745+F746</f>
        <v>707.9</v>
      </c>
      <c r="G743" s="277"/>
      <c r="H743" s="277"/>
      <c r="I743" s="280"/>
      <c r="J743" s="443"/>
      <c r="K743" s="280"/>
      <c r="L743" s="107">
        <f>L744+L745+L746</f>
        <v>99868.36</v>
      </c>
      <c r="M743" s="252"/>
    </row>
    <row r="744" spans="1:38" ht="15" customHeight="1" x14ac:dyDescent="0.25">
      <c r="A744" s="275"/>
      <c r="B744" s="301"/>
      <c r="C744" s="303"/>
      <c r="D744" s="161" t="s">
        <v>23</v>
      </c>
      <c r="E744" s="110">
        <v>99868.36</v>
      </c>
      <c r="F744" s="107">
        <v>707.9</v>
      </c>
      <c r="G744" s="277"/>
      <c r="H744" s="277"/>
      <c r="I744" s="280"/>
      <c r="J744" s="443"/>
      <c r="K744" s="280"/>
      <c r="L744" s="110">
        <v>99868.36</v>
      </c>
      <c r="M744" s="252"/>
    </row>
    <row r="745" spans="1:38" ht="13.5" customHeight="1" x14ac:dyDescent="0.25">
      <c r="A745" s="275"/>
      <c r="B745" s="301"/>
      <c r="C745" s="303"/>
      <c r="D745" s="17" t="s">
        <v>26</v>
      </c>
      <c r="E745" s="107">
        <v>0</v>
      </c>
      <c r="F745" s="107">
        <v>0</v>
      </c>
      <c r="G745" s="277"/>
      <c r="H745" s="277"/>
      <c r="I745" s="280"/>
      <c r="J745" s="443"/>
      <c r="K745" s="280"/>
      <c r="L745" s="107">
        <v>0</v>
      </c>
      <c r="M745" s="252"/>
    </row>
    <row r="746" spans="1:38" ht="24" customHeight="1" x14ac:dyDescent="0.25">
      <c r="A746" s="275"/>
      <c r="B746" s="301"/>
      <c r="C746" s="303"/>
      <c r="D746" s="178" t="s">
        <v>45</v>
      </c>
      <c r="E746" s="109">
        <v>0</v>
      </c>
      <c r="F746" s="110">
        <v>0</v>
      </c>
      <c r="G746" s="277"/>
      <c r="H746" s="277"/>
      <c r="I746" s="280"/>
      <c r="J746" s="443"/>
      <c r="K746" s="280"/>
      <c r="L746" s="109">
        <v>0</v>
      </c>
      <c r="M746" s="252"/>
    </row>
    <row r="747" spans="1:38" ht="184.5" customHeight="1" x14ac:dyDescent="0.25">
      <c r="A747" s="311"/>
      <c r="B747" s="302"/>
      <c r="C747" s="303"/>
      <c r="D747" s="17" t="s">
        <v>46</v>
      </c>
      <c r="E747" s="107">
        <v>0</v>
      </c>
      <c r="F747" s="107">
        <v>0</v>
      </c>
      <c r="G747" s="278"/>
      <c r="H747" s="278"/>
      <c r="I747" s="281"/>
      <c r="J747" s="454"/>
      <c r="K747" s="281"/>
      <c r="L747" s="107">
        <v>0</v>
      </c>
      <c r="M747" s="252"/>
    </row>
    <row r="748" spans="1:38" s="39" customFormat="1" ht="13.5" customHeight="1" x14ac:dyDescent="0.25">
      <c r="A748" s="424" t="s">
        <v>415</v>
      </c>
      <c r="B748" s="348" t="s">
        <v>416</v>
      </c>
      <c r="C748" s="344"/>
      <c r="D748" s="42" t="s">
        <v>16</v>
      </c>
      <c r="E748" s="94">
        <f>E750+E753</f>
        <v>16462922218.030001</v>
      </c>
      <c r="F748" s="94">
        <f>F750+F753</f>
        <v>11903814497.34</v>
      </c>
      <c r="G748" s="352"/>
      <c r="H748" s="417"/>
      <c r="I748" s="417"/>
      <c r="J748" s="417"/>
      <c r="K748" s="417"/>
      <c r="L748" s="94">
        <f>L750+L753</f>
        <v>16462922218.030001</v>
      </c>
      <c r="M748" s="252"/>
      <c r="N748" s="108"/>
      <c r="O748" s="108"/>
      <c r="P748" s="108"/>
      <c r="Q748" s="108"/>
      <c r="R748" s="108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</row>
    <row r="749" spans="1:38" s="39" customFormat="1" ht="22.5" customHeight="1" x14ac:dyDescent="0.25">
      <c r="A749" s="459"/>
      <c r="B749" s="349"/>
      <c r="C749" s="345"/>
      <c r="D749" s="42" t="s">
        <v>19</v>
      </c>
      <c r="E749" s="94">
        <f>E755</f>
        <v>0</v>
      </c>
      <c r="F749" s="94">
        <f>F755</f>
        <v>8538904.540000001</v>
      </c>
      <c r="G749" s="353"/>
      <c r="H749" s="418"/>
      <c r="I749" s="418"/>
      <c r="J749" s="418"/>
      <c r="K749" s="418"/>
      <c r="L749" s="94">
        <f>L755</f>
        <v>8538904.540000001</v>
      </c>
      <c r="M749" s="252"/>
      <c r="N749" s="108"/>
      <c r="O749" s="108"/>
      <c r="P749" s="108"/>
      <c r="Q749" s="108"/>
      <c r="R749" s="108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</row>
    <row r="750" spans="1:38" s="39" customFormat="1" ht="12.75" customHeight="1" x14ac:dyDescent="0.25">
      <c r="A750" s="459"/>
      <c r="B750" s="349"/>
      <c r="C750" s="345"/>
      <c r="D750" s="42" t="s">
        <v>20</v>
      </c>
      <c r="E750" s="94">
        <f>E751+E752</f>
        <v>3709032800</v>
      </c>
      <c r="F750" s="94">
        <f>F751+F752</f>
        <v>2781774603</v>
      </c>
      <c r="G750" s="353"/>
      <c r="H750" s="418"/>
      <c r="I750" s="418"/>
      <c r="J750" s="418"/>
      <c r="K750" s="418"/>
      <c r="L750" s="94">
        <f>L751+L752</f>
        <v>3709032800</v>
      </c>
      <c r="M750" s="252"/>
      <c r="N750" s="12"/>
      <c r="O750" s="12"/>
      <c r="P750" s="108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</row>
    <row r="751" spans="1:38" s="39" customFormat="1" ht="12.75" x14ac:dyDescent="0.2">
      <c r="A751" s="459"/>
      <c r="B751" s="349"/>
      <c r="C751" s="345"/>
      <c r="D751" s="42" t="s">
        <v>23</v>
      </c>
      <c r="E751" s="94">
        <f>E758+E771</f>
        <v>3709032800</v>
      </c>
      <c r="F751" s="94">
        <f>F758+F771</f>
        <v>2781774603</v>
      </c>
      <c r="G751" s="353"/>
      <c r="H751" s="418"/>
      <c r="I751" s="418"/>
      <c r="J751" s="418"/>
      <c r="K751" s="418"/>
      <c r="L751" s="94">
        <f>L758+L771</f>
        <v>3709032800</v>
      </c>
      <c r="M751" s="25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</row>
    <row r="752" spans="1:38" s="39" customFormat="1" ht="14.25" customHeight="1" x14ac:dyDescent="0.2">
      <c r="A752" s="459"/>
      <c r="B752" s="349"/>
      <c r="C752" s="345"/>
      <c r="D752" s="36" t="s">
        <v>26</v>
      </c>
      <c r="E752" s="94">
        <f>E759+E772</f>
        <v>0</v>
      </c>
      <c r="F752" s="94">
        <f>F759+F772</f>
        <v>0</v>
      </c>
      <c r="G752" s="353"/>
      <c r="H752" s="418"/>
      <c r="I752" s="418"/>
      <c r="J752" s="418"/>
      <c r="K752" s="418"/>
      <c r="L752" s="94">
        <f>L759+L772</f>
        <v>0</v>
      </c>
      <c r="M752" s="25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</row>
    <row r="753" spans="1:38" s="39" customFormat="1" ht="24" customHeight="1" x14ac:dyDescent="0.2">
      <c r="A753" s="459"/>
      <c r="B753" s="349"/>
      <c r="C753" s="345"/>
      <c r="D753" s="36" t="s">
        <v>29</v>
      </c>
      <c r="E753" s="94">
        <f>E754</f>
        <v>12753889418.030001</v>
      </c>
      <c r="F753" s="94">
        <f>F754</f>
        <v>9122039894.3400002</v>
      </c>
      <c r="G753" s="353"/>
      <c r="H753" s="418"/>
      <c r="I753" s="418"/>
      <c r="J753" s="418"/>
      <c r="K753" s="418"/>
      <c r="L753" s="94">
        <f>L754</f>
        <v>12753889418.030001</v>
      </c>
      <c r="M753" s="25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</row>
    <row r="754" spans="1:38" s="39" customFormat="1" ht="41.25" customHeight="1" x14ac:dyDescent="0.2">
      <c r="A754" s="459"/>
      <c r="B754" s="349"/>
      <c r="C754" s="345"/>
      <c r="D754" s="40" t="s">
        <v>33</v>
      </c>
      <c r="E754" s="94">
        <f>E774</f>
        <v>12753889418.030001</v>
      </c>
      <c r="F754" s="94">
        <f>F774</f>
        <v>9122039894.3400002</v>
      </c>
      <c r="G754" s="353"/>
      <c r="H754" s="418"/>
      <c r="I754" s="418"/>
      <c r="J754" s="418"/>
      <c r="K754" s="418"/>
      <c r="L754" s="94">
        <f>L774</f>
        <v>12753889418.030001</v>
      </c>
      <c r="M754" s="25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</row>
    <row r="755" spans="1:38" s="39" customFormat="1" ht="24.75" customHeight="1" x14ac:dyDescent="0.2">
      <c r="A755" s="111"/>
      <c r="B755" s="112"/>
      <c r="C755" s="112"/>
      <c r="D755" s="40" t="s">
        <v>19</v>
      </c>
      <c r="E755" s="94">
        <f>E775</f>
        <v>0</v>
      </c>
      <c r="F755" s="94">
        <f>F775</f>
        <v>8538904.540000001</v>
      </c>
      <c r="G755" s="113"/>
      <c r="H755" s="41"/>
      <c r="I755" s="41"/>
      <c r="J755" s="41"/>
      <c r="K755" s="41"/>
      <c r="L755" s="94">
        <f>L775</f>
        <v>8538904.540000001</v>
      </c>
      <c r="M755" s="25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</row>
    <row r="756" spans="1:38" s="12" customFormat="1" ht="13.5" customHeight="1" x14ac:dyDescent="0.2">
      <c r="A756" s="420" t="s">
        <v>417</v>
      </c>
      <c r="B756" s="359" t="s">
        <v>418</v>
      </c>
      <c r="C756" s="359"/>
      <c r="D756" s="48" t="s">
        <v>16</v>
      </c>
      <c r="E756" s="95">
        <f>E757+E760</f>
        <v>3709032800</v>
      </c>
      <c r="F756" s="95">
        <f>F757+F760</f>
        <v>2781774603</v>
      </c>
      <c r="G756" s="407"/>
      <c r="H756" s="96"/>
      <c r="I756" s="96"/>
      <c r="J756" s="96"/>
      <c r="K756" s="96"/>
      <c r="L756" s="95">
        <f>L757+L760</f>
        <v>3709032800</v>
      </c>
      <c r="M756" s="252"/>
    </row>
    <row r="757" spans="1:38" s="12" customFormat="1" ht="18" customHeight="1" x14ac:dyDescent="0.2">
      <c r="A757" s="413"/>
      <c r="B757" s="421"/>
      <c r="C757" s="422"/>
      <c r="D757" s="44" t="s">
        <v>20</v>
      </c>
      <c r="E757" s="95">
        <f>E758+E759</f>
        <v>3709032800</v>
      </c>
      <c r="F757" s="95">
        <f>F758+F759+F760</f>
        <v>2781774603</v>
      </c>
      <c r="G757" s="423"/>
      <c r="H757" s="98"/>
      <c r="I757" s="98"/>
      <c r="J757" s="98"/>
      <c r="K757" s="98"/>
      <c r="L757" s="95">
        <f>L758+L759</f>
        <v>3709032800</v>
      </c>
      <c r="M757" s="252"/>
    </row>
    <row r="758" spans="1:38" s="12" customFormat="1" ht="11.25" customHeight="1" x14ac:dyDescent="0.2">
      <c r="A758" s="413"/>
      <c r="B758" s="421"/>
      <c r="C758" s="422"/>
      <c r="D758" s="44" t="s">
        <v>23</v>
      </c>
      <c r="E758" s="95">
        <f t="shared" ref="E758:F761" si="89">E764</f>
        <v>3709032800</v>
      </c>
      <c r="F758" s="95">
        <f t="shared" si="89"/>
        <v>2781774603</v>
      </c>
      <c r="G758" s="423"/>
      <c r="H758" s="98"/>
      <c r="I758" s="98"/>
      <c r="J758" s="98"/>
      <c r="K758" s="98"/>
      <c r="L758" s="95">
        <f t="shared" ref="L758:L761" si="90">L764</f>
        <v>3709032800</v>
      </c>
      <c r="M758" s="252"/>
    </row>
    <row r="759" spans="1:38" s="12" customFormat="1" ht="13.5" customHeight="1" x14ac:dyDescent="0.2">
      <c r="A759" s="413"/>
      <c r="B759" s="421"/>
      <c r="C759" s="422"/>
      <c r="D759" s="48" t="s">
        <v>26</v>
      </c>
      <c r="E759" s="95">
        <f t="shared" si="89"/>
        <v>0</v>
      </c>
      <c r="F759" s="95">
        <f t="shared" si="89"/>
        <v>0</v>
      </c>
      <c r="G759" s="423"/>
      <c r="H759" s="98"/>
      <c r="I759" s="98"/>
      <c r="J759" s="98"/>
      <c r="K759" s="98"/>
      <c r="L759" s="95">
        <f t="shared" si="90"/>
        <v>0</v>
      </c>
      <c r="M759" s="252"/>
    </row>
    <row r="760" spans="1:38" s="12" customFormat="1" ht="22.5" customHeight="1" x14ac:dyDescent="0.2">
      <c r="A760" s="413"/>
      <c r="B760" s="421"/>
      <c r="C760" s="422"/>
      <c r="D760" s="44" t="s">
        <v>29</v>
      </c>
      <c r="E760" s="95">
        <f t="shared" si="89"/>
        <v>0</v>
      </c>
      <c r="F760" s="95">
        <f t="shared" si="89"/>
        <v>0</v>
      </c>
      <c r="G760" s="423"/>
      <c r="H760" s="98"/>
      <c r="I760" s="98"/>
      <c r="J760" s="98"/>
      <c r="K760" s="98"/>
      <c r="L760" s="95">
        <f t="shared" si="90"/>
        <v>0</v>
      </c>
      <c r="M760" s="252"/>
    </row>
    <row r="761" spans="1:38" s="12" customFormat="1" ht="39.75" customHeight="1" x14ac:dyDescent="0.2">
      <c r="A761" s="413"/>
      <c r="B761" s="421"/>
      <c r="C761" s="422"/>
      <c r="D761" s="114" t="s">
        <v>33</v>
      </c>
      <c r="E761" s="95">
        <f t="shared" si="89"/>
        <v>0</v>
      </c>
      <c r="F761" s="95">
        <f t="shared" si="89"/>
        <v>0</v>
      </c>
      <c r="G761" s="423"/>
      <c r="H761" s="98"/>
      <c r="I761" s="98"/>
      <c r="J761" s="98"/>
      <c r="K761" s="98"/>
      <c r="L761" s="95">
        <f t="shared" si="90"/>
        <v>0</v>
      </c>
      <c r="M761" s="252"/>
    </row>
    <row r="762" spans="1:38" ht="21" customHeight="1" x14ac:dyDescent="0.25">
      <c r="A762" s="373" t="s">
        <v>419</v>
      </c>
      <c r="B762" s="300" t="s">
        <v>420</v>
      </c>
      <c r="C762" s="300" t="s">
        <v>15</v>
      </c>
      <c r="D762" s="17" t="s">
        <v>16</v>
      </c>
      <c r="E762" s="115">
        <f>E763+E766</f>
        <v>3709032800</v>
      </c>
      <c r="F762" s="115">
        <f>F763+F766</f>
        <v>2781774603</v>
      </c>
      <c r="G762" s="276"/>
      <c r="H762" s="276" t="s">
        <v>421</v>
      </c>
      <c r="I762" s="279" t="s">
        <v>28</v>
      </c>
      <c r="J762" s="442">
        <v>493229</v>
      </c>
      <c r="K762" s="442">
        <v>493229</v>
      </c>
      <c r="L762" s="115">
        <f>L763+L766</f>
        <v>3709032800</v>
      </c>
      <c r="M762" s="252"/>
    </row>
    <row r="763" spans="1:38" ht="20.25" customHeight="1" x14ac:dyDescent="0.25">
      <c r="A763" s="374"/>
      <c r="B763" s="301"/>
      <c r="C763" s="303"/>
      <c r="D763" s="178" t="s">
        <v>20</v>
      </c>
      <c r="E763" s="115">
        <f>E764+E765</f>
        <v>3709032800</v>
      </c>
      <c r="F763" s="115">
        <f>F764+F765</f>
        <v>2781774603</v>
      </c>
      <c r="G763" s="277"/>
      <c r="H763" s="437"/>
      <c r="I763" s="280"/>
      <c r="J763" s="443"/>
      <c r="K763" s="443"/>
      <c r="L763" s="115">
        <f>L764+L765</f>
        <v>3709032800</v>
      </c>
      <c r="M763" s="252"/>
    </row>
    <row r="764" spans="1:38" ht="15" customHeight="1" x14ac:dyDescent="0.25">
      <c r="A764" s="374"/>
      <c r="B764" s="301"/>
      <c r="C764" s="303"/>
      <c r="D764" s="161" t="s">
        <v>23</v>
      </c>
      <c r="E764" s="147">
        <v>3709032800</v>
      </c>
      <c r="F764" s="240">
        <v>2781774603</v>
      </c>
      <c r="G764" s="277"/>
      <c r="H764" s="437"/>
      <c r="I764" s="280"/>
      <c r="J764" s="443"/>
      <c r="K764" s="443"/>
      <c r="L764" s="54">
        <v>3709032800</v>
      </c>
      <c r="M764" s="252"/>
    </row>
    <row r="765" spans="1:38" ht="12.75" customHeight="1" x14ac:dyDescent="0.25">
      <c r="A765" s="374"/>
      <c r="B765" s="301"/>
      <c r="C765" s="303"/>
      <c r="D765" s="17" t="s">
        <v>26</v>
      </c>
      <c r="E765" s="50">
        <v>0</v>
      </c>
      <c r="F765" s="50">
        <v>0</v>
      </c>
      <c r="G765" s="277"/>
      <c r="H765" s="378"/>
      <c r="I765" s="376"/>
      <c r="J765" s="444"/>
      <c r="K765" s="444"/>
      <c r="L765" s="50">
        <v>0</v>
      </c>
      <c r="M765" s="252"/>
    </row>
    <row r="766" spans="1:38" ht="24.75" customHeight="1" x14ac:dyDescent="0.25">
      <c r="A766" s="374"/>
      <c r="B766" s="301"/>
      <c r="C766" s="303"/>
      <c r="D766" s="178" t="s">
        <v>422</v>
      </c>
      <c r="E766" s="50">
        <f>E767</f>
        <v>0</v>
      </c>
      <c r="F766" s="50">
        <f>F767</f>
        <v>0</v>
      </c>
      <c r="G766" s="277"/>
      <c r="H766" s="378"/>
      <c r="I766" s="376"/>
      <c r="J766" s="444"/>
      <c r="K766" s="444"/>
      <c r="L766" s="50">
        <f>L767</f>
        <v>0</v>
      </c>
      <c r="M766" s="252"/>
    </row>
    <row r="767" spans="1:38" ht="38.25" customHeight="1" x14ac:dyDescent="0.25">
      <c r="A767" s="374"/>
      <c r="B767" s="301"/>
      <c r="C767" s="303"/>
      <c r="D767" s="14" t="s">
        <v>33</v>
      </c>
      <c r="E767" s="141">
        <v>0</v>
      </c>
      <c r="F767" s="240">
        <v>0</v>
      </c>
      <c r="G767" s="277"/>
      <c r="H767" s="378"/>
      <c r="I767" s="376"/>
      <c r="J767" s="444"/>
      <c r="K767" s="444"/>
      <c r="L767" s="52">
        <v>0</v>
      </c>
      <c r="M767" s="252"/>
    </row>
    <row r="768" spans="1:38" s="12" customFormat="1" ht="15.75" customHeight="1" x14ac:dyDescent="0.2">
      <c r="A768" s="420" t="s">
        <v>423</v>
      </c>
      <c r="B768" s="359" t="s">
        <v>424</v>
      </c>
      <c r="C768" s="356"/>
      <c r="D768" s="48" t="s">
        <v>16</v>
      </c>
      <c r="E768" s="95">
        <f>E770+E773</f>
        <v>12753889418.030001</v>
      </c>
      <c r="F768" s="95">
        <f>F770+F773</f>
        <v>9122039894.3400002</v>
      </c>
      <c r="G768" s="407"/>
      <c r="H768" s="370"/>
      <c r="I768" s="370"/>
      <c r="J768" s="370"/>
      <c r="K768" s="370"/>
      <c r="L768" s="95">
        <f>L770+L773</f>
        <v>12753889418.030001</v>
      </c>
      <c r="M768" s="252"/>
    </row>
    <row r="769" spans="1:13" s="12" customFormat="1" ht="22.5" customHeight="1" x14ac:dyDescent="0.2">
      <c r="A769" s="460"/>
      <c r="B769" s="421"/>
      <c r="C769" s="461"/>
      <c r="D769" s="114" t="s">
        <v>19</v>
      </c>
      <c r="E769" s="95">
        <f>E775</f>
        <v>0</v>
      </c>
      <c r="F769" s="95">
        <f>F775</f>
        <v>8538904.540000001</v>
      </c>
      <c r="G769" s="423"/>
      <c r="H769" s="371"/>
      <c r="I769" s="371"/>
      <c r="J769" s="371"/>
      <c r="K769" s="371"/>
      <c r="L769" s="95">
        <f>L775</f>
        <v>8538904.540000001</v>
      </c>
      <c r="M769" s="252"/>
    </row>
    <row r="770" spans="1:13" s="12" customFormat="1" ht="19.5" customHeight="1" x14ac:dyDescent="0.2">
      <c r="A770" s="460"/>
      <c r="B770" s="421"/>
      <c r="C770" s="461"/>
      <c r="D770" s="44" t="s">
        <v>20</v>
      </c>
      <c r="E770" s="95">
        <f>E771+E772</f>
        <v>0</v>
      </c>
      <c r="F770" s="95">
        <f>F771+F772</f>
        <v>0</v>
      </c>
      <c r="G770" s="423"/>
      <c r="H770" s="371"/>
      <c r="I770" s="371"/>
      <c r="J770" s="371"/>
      <c r="K770" s="371"/>
      <c r="L770" s="95">
        <f>L771+L772</f>
        <v>0</v>
      </c>
      <c r="M770" s="252"/>
    </row>
    <row r="771" spans="1:13" s="12" customFormat="1" ht="12.75" customHeight="1" x14ac:dyDescent="0.2">
      <c r="A771" s="460"/>
      <c r="B771" s="421"/>
      <c r="C771" s="461"/>
      <c r="D771" s="44" t="s">
        <v>23</v>
      </c>
      <c r="E771" s="95">
        <f t="shared" ref="E771:F775" si="91">E779+E787</f>
        <v>0</v>
      </c>
      <c r="F771" s="95">
        <f t="shared" si="91"/>
        <v>0</v>
      </c>
      <c r="G771" s="423"/>
      <c r="H771" s="371"/>
      <c r="I771" s="371"/>
      <c r="J771" s="371"/>
      <c r="K771" s="371"/>
      <c r="L771" s="95">
        <f t="shared" ref="L771:L775" si="92">L779+L787</f>
        <v>0</v>
      </c>
      <c r="M771" s="252"/>
    </row>
    <row r="772" spans="1:13" s="12" customFormat="1" ht="14.25" customHeight="1" x14ac:dyDescent="0.2">
      <c r="A772" s="460"/>
      <c r="B772" s="421"/>
      <c r="C772" s="461"/>
      <c r="D772" s="48" t="s">
        <v>26</v>
      </c>
      <c r="E772" s="95">
        <f t="shared" si="91"/>
        <v>0</v>
      </c>
      <c r="F772" s="95">
        <f t="shared" si="91"/>
        <v>0</v>
      </c>
      <c r="G772" s="423"/>
      <c r="H772" s="371"/>
      <c r="I772" s="371"/>
      <c r="J772" s="371"/>
      <c r="K772" s="371"/>
      <c r="L772" s="95">
        <f t="shared" si="92"/>
        <v>0</v>
      </c>
      <c r="M772" s="252"/>
    </row>
    <row r="773" spans="1:13" s="12" customFormat="1" ht="20.25" customHeight="1" x14ac:dyDescent="0.2">
      <c r="A773" s="460"/>
      <c r="B773" s="421"/>
      <c r="C773" s="461"/>
      <c r="D773" s="90" t="s">
        <v>425</v>
      </c>
      <c r="E773" s="95">
        <f t="shared" si="91"/>
        <v>12753889418.030001</v>
      </c>
      <c r="F773" s="95">
        <f t="shared" ref="F773" si="93">F781+F789</f>
        <v>9122039894.3400002</v>
      </c>
      <c r="G773" s="423"/>
      <c r="H773" s="371"/>
      <c r="I773" s="371"/>
      <c r="J773" s="371"/>
      <c r="K773" s="371"/>
      <c r="L773" s="95">
        <f t="shared" si="92"/>
        <v>12753889418.030001</v>
      </c>
      <c r="M773" s="252"/>
    </row>
    <row r="774" spans="1:13" s="12" customFormat="1" ht="39.75" customHeight="1" x14ac:dyDescent="0.2">
      <c r="A774" s="460"/>
      <c r="B774" s="421"/>
      <c r="C774" s="461"/>
      <c r="D774" s="114" t="s">
        <v>33</v>
      </c>
      <c r="E774" s="95">
        <f t="shared" si="91"/>
        <v>12753889418.030001</v>
      </c>
      <c r="F774" s="95">
        <f t="shared" ref="F774" si="94">F782+F790</f>
        <v>9122039894.3400002</v>
      </c>
      <c r="G774" s="423"/>
      <c r="H774" s="371"/>
      <c r="I774" s="371"/>
      <c r="J774" s="371"/>
      <c r="K774" s="371"/>
      <c r="L774" s="95">
        <f t="shared" si="92"/>
        <v>12753889418.030001</v>
      </c>
      <c r="M774" s="252"/>
    </row>
    <row r="775" spans="1:13" s="12" customFormat="1" ht="25.5" customHeight="1" x14ac:dyDescent="0.2">
      <c r="A775" s="116"/>
      <c r="B775" s="76"/>
      <c r="C775" s="117"/>
      <c r="D775" s="114" t="s">
        <v>19</v>
      </c>
      <c r="E775" s="95">
        <f t="shared" si="91"/>
        <v>0</v>
      </c>
      <c r="F775" s="95">
        <f t="shared" si="91"/>
        <v>8538904.540000001</v>
      </c>
      <c r="G775" s="118"/>
      <c r="H775" s="98"/>
      <c r="I775" s="98"/>
      <c r="J775" s="98"/>
      <c r="K775" s="98"/>
      <c r="L775" s="95">
        <f t="shared" si="92"/>
        <v>8538904.540000001</v>
      </c>
      <c r="M775" s="252"/>
    </row>
    <row r="776" spans="1:13" s="12" customFormat="1" ht="17.25" customHeight="1" x14ac:dyDescent="0.2">
      <c r="A776" s="441" t="s">
        <v>426</v>
      </c>
      <c r="B776" s="305" t="s">
        <v>427</v>
      </c>
      <c r="C776" s="305" t="s">
        <v>428</v>
      </c>
      <c r="D776" s="17" t="s">
        <v>16</v>
      </c>
      <c r="E776" s="27">
        <f>E778+E781</f>
        <v>12751074839.870001</v>
      </c>
      <c r="F776" s="27">
        <f>F778+F781</f>
        <v>9120079398.4300003</v>
      </c>
      <c r="G776" s="276"/>
      <c r="H776" s="300" t="s">
        <v>429</v>
      </c>
      <c r="I776" s="279" t="s">
        <v>430</v>
      </c>
      <c r="J776" s="279">
        <v>162248</v>
      </c>
      <c r="K776" s="279">
        <v>96312</v>
      </c>
      <c r="L776" s="265">
        <f>L778+L781</f>
        <v>12751074839.870001</v>
      </c>
      <c r="M776" s="252"/>
    </row>
    <row r="777" spans="1:13" s="12" customFormat="1" ht="20.25" customHeight="1" x14ac:dyDescent="0.2">
      <c r="A777" s="462"/>
      <c r="B777" s="306"/>
      <c r="C777" s="306"/>
      <c r="D777" s="14" t="s">
        <v>531</v>
      </c>
      <c r="E777" s="27">
        <f>E783</f>
        <v>0</v>
      </c>
      <c r="F777" s="27">
        <f>F783</f>
        <v>7032157.7800000003</v>
      </c>
      <c r="G777" s="277"/>
      <c r="H777" s="303"/>
      <c r="I777" s="280"/>
      <c r="J777" s="280"/>
      <c r="K777" s="280"/>
      <c r="L777" s="27">
        <f>L783</f>
        <v>7032157.7800000003</v>
      </c>
      <c r="M777" s="252"/>
    </row>
    <row r="778" spans="1:13" s="12" customFormat="1" ht="21.75" customHeight="1" x14ac:dyDescent="0.2">
      <c r="A778" s="376"/>
      <c r="B778" s="306"/>
      <c r="C778" s="463"/>
      <c r="D778" s="178" t="s">
        <v>20</v>
      </c>
      <c r="E778" s="27">
        <f>E779+E780</f>
        <v>0</v>
      </c>
      <c r="F778" s="27">
        <f>F779+F780</f>
        <v>0</v>
      </c>
      <c r="G778" s="277"/>
      <c r="H778" s="304"/>
      <c r="I778" s="281"/>
      <c r="J778" s="281"/>
      <c r="K778" s="281"/>
      <c r="L778" s="27">
        <f>L779+L780</f>
        <v>0</v>
      </c>
      <c r="M778" s="252"/>
    </row>
    <row r="779" spans="1:13" s="12" customFormat="1" ht="14.25" customHeight="1" x14ac:dyDescent="0.2">
      <c r="A779" s="376"/>
      <c r="B779" s="306"/>
      <c r="C779" s="463"/>
      <c r="D779" s="178" t="s">
        <v>23</v>
      </c>
      <c r="E779" s="27">
        <v>0</v>
      </c>
      <c r="F779" s="27">
        <v>0</v>
      </c>
      <c r="G779" s="277"/>
      <c r="H779" s="390" t="s">
        <v>431</v>
      </c>
      <c r="I779" s="297" t="s">
        <v>432</v>
      </c>
      <c r="J779" s="297">
        <v>59841</v>
      </c>
      <c r="K779" s="297">
        <v>32220</v>
      </c>
      <c r="L779" s="27">
        <v>0</v>
      </c>
      <c r="M779" s="252"/>
    </row>
    <row r="780" spans="1:13" s="12" customFormat="1" ht="17.25" customHeight="1" x14ac:dyDescent="0.2">
      <c r="A780" s="376"/>
      <c r="B780" s="306"/>
      <c r="C780" s="463"/>
      <c r="D780" s="17" t="s">
        <v>26</v>
      </c>
      <c r="E780" s="27">
        <v>0</v>
      </c>
      <c r="F780" s="27">
        <v>0</v>
      </c>
      <c r="G780" s="277"/>
      <c r="H780" s="391"/>
      <c r="I780" s="298"/>
      <c r="J780" s="298"/>
      <c r="K780" s="298"/>
      <c r="L780" s="27">
        <v>0</v>
      </c>
      <c r="M780" s="252"/>
    </row>
    <row r="781" spans="1:13" s="12" customFormat="1" ht="21.75" customHeight="1" x14ac:dyDescent="0.2">
      <c r="A781" s="376"/>
      <c r="B781" s="306"/>
      <c r="C781" s="463"/>
      <c r="D781" s="161" t="s">
        <v>425</v>
      </c>
      <c r="E781" s="27">
        <f>E782</f>
        <v>12751074839.870001</v>
      </c>
      <c r="F781" s="27">
        <f>F782</f>
        <v>9120079398.4300003</v>
      </c>
      <c r="G781" s="277"/>
      <c r="H781" s="391"/>
      <c r="I781" s="298"/>
      <c r="J781" s="298"/>
      <c r="K781" s="298"/>
      <c r="L781" s="265">
        <f>L782</f>
        <v>12751074839.870001</v>
      </c>
      <c r="M781" s="252"/>
    </row>
    <row r="782" spans="1:13" s="12" customFormat="1" ht="37.5" customHeight="1" x14ac:dyDescent="0.2">
      <c r="A782" s="376"/>
      <c r="B782" s="306"/>
      <c r="C782" s="463"/>
      <c r="D782" s="14" t="s">
        <v>33</v>
      </c>
      <c r="E782" s="27">
        <v>12751074839.870001</v>
      </c>
      <c r="F782" s="27">
        <v>9120079398.4300003</v>
      </c>
      <c r="G782" s="277"/>
      <c r="H782" s="391"/>
      <c r="I782" s="298"/>
      <c r="J782" s="298"/>
      <c r="K782" s="298"/>
      <c r="L782" s="27">
        <v>12751074839.870001</v>
      </c>
      <c r="M782" s="252"/>
    </row>
    <row r="783" spans="1:13" s="12" customFormat="1" ht="21.75" customHeight="1" x14ac:dyDescent="0.2">
      <c r="A783" s="157"/>
      <c r="B783" s="162"/>
      <c r="C783" s="185"/>
      <c r="D783" s="14" t="s">
        <v>531</v>
      </c>
      <c r="E783" s="27"/>
      <c r="F783" s="27">
        <v>7032157.7800000003</v>
      </c>
      <c r="G783" s="210"/>
      <c r="H783" s="229"/>
      <c r="I783" s="218"/>
      <c r="J783" s="218"/>
      <c r="K783" s="218"/>
      <c r="L783" s="27">
        <v>7032157.7800000003</v>
      </c>
      <c r="M783" s="252"/>
    </row>
    <row r="784" spans="1:13" s="12" customFormat="1" ht="12.75" customHeight="1" x14ac:dyDescent="0.2">
      <c r="A784" s="441" t="s">
        <v>433</v>
      </c>
      <c r="B784" s="305" t="s">
        <v>434</v>
      </c>
      <c r="C784" s="305" t="s">
        <v>428</v>
      </c>
      <c r="D784" s="17" t="s">
        <v>16</v>
      </c>
      <c r="E784" s="27">
        <f>E786+E789</f>
        <v>2814578.16</v>
      </c>
      <c r="F784" s="27">
        <f>F786+F789</f>
        <v>1960495.91</v>
      </c>
      <c r="G784" s="276"/>
      <c r="H784" s="390" t="s">
        <v>435</v>
      </c>
      <c r="I784" s="297" t="s">
        <v>334</v>
      </c>
      <c r="J784" s="297">
        <v>2870832</v>
      </c>
      <c r="K784" s="279">
        <v>1585832</v>
      </c>
      <c r="L784" s="27">
        <f>L786+L789</f>
        <v>2814578.16</v>
      </c>
      <c r="M784" s="252"/>
    </row>
    <row r="785" spans="1:38" s="12" customFormat="1" ht="19.5" customHeight="1" x14ac:dyDescent="0.2">
      <c r="A785" s="462"/>
      <c r="B785" s="306"/>
      <c r="C785" s="306"/>
      <c r="D785" s="14" t="s">
        <v>531</v>
      </c>
      <c r="E785" s="27">
        <f>E791</f>
        <v>0</v>
      </c>
      <c r="F785" s="27">
        <f>F791</f>
        <v>1506746.76</v>
      </c>
      <c r="G785" s="277"/>
      <c r="H785" s="391"/>
      <c r="I785" s="298"/>
      <c r="J785" s="298"/>
      <c r="K785" s="280"/>
      <c r="L785" s="27">
        <f>L791</f>
        <v>1506746.76</v>
      </c>
      <c r="M785" s="252"/>
    </row>
    <row r="786" spans="1:38" s="12" customFormat="1" ht="24" customHeight="1" x14ac:dyDescent="0.2">
      <c r="A786" s="376"/>
      <c r="B786" s="306"/>
      <c r="C786" s="306"/>
      <c r="D786" s="178" t="s">
        <v>20</v>
      </c>
      <c r="E786" s="27">
        <f>E787+E788</f>
        <v>0</v>
      </c>
      <c r="F786" s="27">
        <f>F787+F788</f>
        <v>0</v>
      </c>
      <c r="G786" s="277"/>
      <c r="H786" s="392"/>
      <c r="I786" s="299"/>
      <c r="J786" s="299"/>
      <c r="K786" s="281"/>
      <c r="L786" s="27">
        <f>L787+L788</f>
        <v>0</v>
      </c>
      <c r="M786" s="252"/>
    </row>
    <row r="787" spans="1:38" s="12" customFormat="1" ht="18.75" customHeight="1" x14ac:dyDescent="0.2">
      <c r="A787" s="376"/>
      <c r="B787" s="306"/>
      <c r="C787" s="306"/>
      <c r="D787" s="178" t="s">
        <v>23</v>
      </c>
      <c r="E787" s="27">
        <v>0</v>
      </c>
      <c r="F787" s="27">
        <v>0</v>
      </c>
      <c r="G787" s="277"/>
      <c r="H787" s="230" t="s">
        <v>436</v>
      </c>
      <c r="I787" s="234" t="s">
        <v>334</v>
      </c>
      <c r="J787" s="219">
        <v>529095</v>
      </c>
      <c r="K787" s="234">
        <v>291154</v>
      </c>
      <c r="L787" s="27">
        <v>0</v>
      </c>
      <c r="M787" s="252"/>
    </row>
    <row r="788" spans="1:38" s="12" customFormat="1" ht="12.75" customHeight="1" x14ac:dyDescent="0.2">
      <c r="A788" s="376"/>
      <c r="B788" s="306"/>
      <c r="C788" s="306"/>
      <c r="D788" s="17" t="s">
        <v>26</v>
      </c>
      <c r="E788" s="27">
        <v>0</v>
      </c>
      <c r="F788" s="27">
        <v>0</v>
      </c>
      <c r="G788" s="277"/>
      <c r="H788" s="390" t="s">
        <v>437</v>
      </c>
      <c r="I788" s="297" t="s">
        <v>438</v>
      </c>
      <c r="J788" s="297">
        <v>1751599</v>
      </c>
      <c r="K788" s="279">
        <v>852197</v>
      </c>
      <c r="L788" s="27">
        <v>0</v>
      </c>
      <c r="M788" s="252"/>
    </row>
    <row r="789" spans="1:38" s="12" customFormat="1" ht="19.5" customHeight="1" x14ac:dyDescent="0.2">
      <c r="A789" s="376"/>
      <c r="B789" s="306"/>
      <c r="C789" s="306"/>
      <c r="D789" s="161" t="s">
        <v>425</v>
      </c>
      <c r="E789" s="27">
        <f>E790</f>
        <v>2814578.16</v>
      </c>
      <c r="F789" s="27">
        <f>F790</f>
        <v>1960495.91</v>
      </c>
      <c r="G789" s="277"/>
      <c r="H789" s="392"/>
      <c r="I789" s="299"/>
      <c r="J789" s="299"/>
      <c r="K789" s="281"/>
      <c r="L789" s="27">
        <f>L790</f>
        <v>2814578.16</v>
      </c>
      <c r="M789" s="252"/>
    </row>
    <row r="790" spans="1:38" s="12" customFormat="1" ht="37.5" customHeight="1" x14ac:dyDescent="0.2">
      <c r="A790" s="376"/>
      <c r="B790" s="306"/>
      <c r="C790" s="306"/>
      <c r="D790" s="14" t="s">
        <v>33</v>
      </c>
      <c r="E790" s="27">
        <v>2814578.16</v>
      </c>
      <c r="F790" s="27">
        <v>1960495.91</v>
      </c>
      <c r="G790" s="277"/>
      <c r="H790" s="276" t="s">
        <v>439</v>
      </c>
      <c r="I790" s="212" t="s">
        <v>440</v>
      </c>
      <c r="J790" s="217">
        <v>284144</v>
      </c>
      <c r="K790" s="212">
        <v>180866</v>
      </c>
      <c r="L790" s="265">
        <v>2814578.16</v>
      </c>
      <c r="M790" s="252"/>
    </row>
    <row r="791" spans="1:38" s="12" customFormat="1" ht="20.25" customHeight="1" x14ac:dyDescent="0.2">
      <c r="A791" s="157"/>
      <c r="B791" s="162"/>
      <c r="C791" s="175"/>
      <c r="D791" s="14" t="s">
        <v>531</v>
      </c>
      <c r="E791" s="27"/>
      <c r="F791" s="27">
        <v>1506746.76</v>
      </c>
      <c r="G791" s="210"/>
      <c r="H791" s="278"/>
      <c r="I791" s="214"/>
      <c r="J791" s="219"/>
      <c r="K791" s="214"/>
      <c r="L791" s="27">
        <v>1506746.76</v>
      </c>
      <c r="M791" s="252"/>
    </row>
    <row r="792" spans="1:38" s="39" customFormat="1" ht="13.5" customHeight="1" x14ac:dyDescent="0.25">
      <c r="A792" s="424" t="s">
        <v>441</v>
      </c>
      <c r="B792" s="348" t="s">
        <v>442</v>
      </c>
      <c r="C792" s="348"/>
      <c r="D792" s="36" t="s">
        <v>16</v>
      </c>
      <c r="E792" s="94">
        <f>E793+E797</f>
        <v>9556000</v>
      </c>
      <c r="F792" s="94">
        <f>F793+F797</f>
        <v>7167006</v>
      </c>
      <c r="G792" s="352"/>
      <c r="H792" s="418"/>
      <c r="I792" s="418"/>
      <c r="J792" s="418"/>
      <c r="K792" s="418"/>
      <c r="L792" s="94">
        <f>L793+L797</f>
        <v>9556000</v>
      </c>
      <c r="M792" s="252"/>
      <c r="N792" s="108"/>
      <c r="O792" s="108"/>
      <c r="P792" s="108"/>
      <c r="Q792" s="108"/>
      <c r="R792" s="108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</row>
    <row r="793" spans="1:38" s="39" customFormat="1" ht="12.75" customHeight="1" x14ac:dyDescent="0.2">
      <c r="A793" s="425"/>
      <c r="B793" s="349"/>
      <c r="C793" s="350"/>
      <c r="D793" s="42" t="s">
        <v>20</v>
      </c>
      <c r="E793" s="94">
        <f>E794+E795+E796</f>
        <v>9556000</v>
      </c>
      <c r="F793" s="94">
        <f>F794+F795+F796</f>
        <v>7167006</v>
      </c>
      <c r="G793" s="353"/>
      <c r="H793" s="418"/>
      <c r="I793" s="418"/>
      <c r="J793" s="418"/>
      <c r="K793" s="418"/>
      <c r="L793" s="94">
        <f>L794+L795+L796</f>
        <v>9556000</v>
      </c>
      <c r="M793" s="25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</row>
    <row r="794" spans="1:38" s="39" customFormat="1" ht="12.75" x14ac:dyDescent="0.2">
      <c r="A794" s="425"/>
      <c r="B794" s="349"/>
      <c r="C794" s="350"/>
      <c r="D794" s="42" t="s">
        <v>23</v>
      </c>
      <c r="E794" s="94">
        <f t="shared" ref="E794:F797" si="95">E800</f>
        <v>9556000</v>
      </c>
      <c r="F794" s="94">
        <f t="shared" ref="F794" si="96">F800</f>
        <v>7167006</v>
      </c>
      <c r="G794" s="353"/>
      <c r="H794" s="418"/>
      <c r="I794" s="418"/>
      <c r="J794" s="418"/>
      <c r="K794" s="418"/>
      <c r="L794" s="94">
        <f t="shared" ref="L794:L797" si="97">L800</f>
        <v>9556000</v>
      </c>
      <c r="M794" s="25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</row>
    <row r="795" spans="1:38" s="39" customFormat="1" ht="14.25" customHeight="1" x14ac:dyDescent="0.2">
      <c r="A795" s="425"/>
      <c r="B795" s="349"/>
      <c r="C795" s="350"/>
      <c r="D795" s="36" t="s">
        <v>26</v>
      </c>
      <c r="E795" s="94">
        <f t="shared" si="95"/>
        <v>0</v>
      </c>
      <c r="F795" s="94">
        <f t="shared" ref="F795" si="98">F801</f>
        <v>0</v>
      </c>
      <c r="G795" s="353"/>
      <c r="H795" s="418"/>
      <c r="I795" s="418"/>
      <c r="J795" s="418"/>
      <c r="K795" s="418"/>
      <c r="L795" s="94">
        <f t="shared" si="97"/>
        <v>0</v>
      </c>
      <c r="M795" s="25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</row>
    <row r="796" spans="1:38" s="39" customFormat="1" ht="24" customHeight="1" x14ac:dyDescent="0.2">
      <c r="A796" s="425"/>
      <c r="B796" s="349"/>
      <c r="C796" s="350"/>
      <c r="D796" s="42" t="s">
        <v>45</v>
      </c>
      <c r="E796" s="94">
        <f t="shared" si="95"/>
        <v>0</v>
      </c>
      <c r="F796" s="94">
        <f t="shared" si="95"/>
        <v>0</v>
      </c>
      <c r="G796" s="353"/>
      <c r="H796" s="418"/>
      <c r="I796" s="418"/>
      <c r="J796" s="418"/>
      <c r="K796" s="418"/>
      <c r="L796" s="94">
        <f t="shared" si="97"/>
        <v>0</v>
      </c>
      <c r="M796" s="25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</row>
    <row r="797" spans="1:38" s="39" customFormat="1" ht="15.75" customHeight="1" x14ac:dyDescent="0.2">
      <c r="A797" s="426"/>
      <c r="B797" s="427"/>
      <c r="C797" s="351"/>
      <c r="D797" s="36" t="s">
        <v>46</v>
      </c>
      <c r="E797" s="103">
        <f t="shared" si="95"/>
        <v>0</v>
      </c>
      <c r="F797" s="94">
        <f t="shared" si="95"/>
        <v>0</v>
      </c>
      <c r="G797" s="428"/>
      <c r="H797" s="419"/>
      <c r="I797" s="419"/>
      <c r="J797" s="419"/>
      <c r="K797" s="419"/>
      <c r="L797" s="103">
        <f t="shared" si="97"/>
        <v>0</v>
      </c>
      <c r="M797" s="25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</row>
    <row r="798" spans="1:38" s="12" customFormat="1" ht="15.75" customHeight="1" x14ac:dyDescent="0.2">
      <c r="A798" s="420" t="s">
        <v>443</v>
      </c>
      <c r="B798" s="359" t="s">
        <v>444</v>
      </c>
      <c r="C798" s="359"/>
      <c r="D798" s="48" t="s">
        <v>16</v>
      </c>
      <c r="E798" s="95">
        <f>E799+E803</f>
        <v>9556000</v>
      </c>
      <c r="F798" s="95">
        <f>F799+F803</f>
        <v>7167006</v>
      </c>
      <c r="G798" s="407"/>
      <c r="H798" s="96"/>
      <c r="I798" s="96"/>
      <c r="J798" s="96"/>
      <c r="K798" s="96"/>
      <c r="L798" s="95">
        <f>L799+L803</f>
        <v>9556000</v>
      </c>
      <c r="M798" s="252"/>
    </row>
    <row r="799" spans="1:38" s="12" customFormat="1" ht="19.5" customHeight="1" x14ac:dyDescent="0.2">
      <c r="A799" s="413"/>
      <c r="B799" s="421"/>
      <c r="C799" s="422"/>
      <c r="D799" s="44" t="s">
        <v>20</v>
      </c>
      <c r="E799" s="95">
        <f>E800+E801+E802</f>
        <v>9556000</v>
      </c>
      <c r="F799" s="95">
        <f>F800+F801+F802</f>
        <v>7167006</v>
      </c>
      <c r="G799" s="423"/>
      <c r="H799" s="98"/>
      <c r="I799" s="98"/>
      <c r="J799" s="98"/>
      <c r="K799" s="98"/>
      <c r="L799" s="95">
        <f>L800+L801+L802</f>
        <v>9556000</v>
      </c>
      <c r="M799" s="252"/>
    </row>
    <row r="800" spans="1:38" s="12" customFormat="1" ht="12" customHeight="1" x14ac:dyDescent="0.2">
      <c r="A800" s="413"/>
      <c r="B800" s="421"/>
      <c r="C800" s="422"/>
      <c r="D800" s="44" t="s">
        <v>23</v>
      </c>
      <c r="E800" s="95">
        <f>E806+E812</f>
        <v>9556000</v>
      </c>
      <c r="F800" s="95">
        <f>F806+F812</f>
        <v>7167006</v>
      </c>
      <c r="G800" s="423"/>
      <c r="H800" s="98"/>
      <c r="I800" s="98"/>
      <c r="J800" s="98"/>
      <c r="K800" s="98"/>
      <c r="L800" s="95">
        <f>L806+L812</f>
        <v>9556000</v>
      </c>
      <c r="M800" s="252"/>
    </row>
    <row r="801" spans="1:38" s="12" customFormat="1" ht="12.75" customHeight="1" x14ac:dyDescent="0.2">
      <c r="A801" s="413"/>
      <c r="B801" s="421"/>
      <c r="C801" s="422"/>
      <c r="D801" s="48" t="s">
        <v>26</v>
      </c>
      <c r="E801" s="95">
        <f t="shared" ref="E801:F803" si="99">E807+E813</f>
        <v>0</v>
      </c>
      <c r="F801" s="95">
        <f t="shared" si="99"/>
        <v>0</v>
      </c>
      <c r="G801" s="423"/>
      <c r="H801" s="98"/>
      <c r="I801" s="98"/>
      <c r="J801" s="98"/>
      <c r="K801" s="98"/>
      <c r="L801" s="95">
        <f t="shared" ref="L801:L803" si="100">L807+L813</f>
        <v>0</v>
      </c>
      <c r="M801" s="252"/>
    </row>
    <row r="802" spans="1:38" s="12" customFormat="1" ht="21.75" customHeight="1" x14ac:dyDescent="0.2">
      <c r="A802" s="413"/>
      <c r="B802" s="421"/>
      <c r="C802" s="422"/>
      <c r="D802" s="44" t="s">
        <v>45</v>
      </c>
      <c r="E802" s="95">
        <f t="shared" si="99"/>
        <v>0</v>
      </c>
      <c r="F802" s="95">
        <f t="shared" si="99"/>
        <v>0</v>
      </c>
      <c r="G802" s="423"/>
      <c r="H802" s="98"/>
      <c r="I802" s="98"/>
      <c r="J802" s="98"/>
      <c r="K802" s="98"/>
      <c r="L802" s="95">
        <f t="shared" si="100"/>
        <v>0</v>
      </c>
      <c r="M802" s="252"/>
    </row>
    <row r="803" spans="1:38" s="12" customFormat="1" ht="17.25" customHeight="1" x14ac:dyDescent="0.2">
      <c r="A803" s="414"/>
      <c r="B803" s="464"/>
      <c r="C803" s="434"/>
      <c r="D803" s="90" t="s">
        <v>46</v>
      </c>
      <c r="E803" s="95">
        <f t="shared" si="99"/>
        <v>0</v>
      </c>
      <c r="F803" s="95">
        <f t="shared" si="99"/>
        <v>0</v>
      </c>
      <c r="G803" s="452"/>
      <c r="H803" s="99"/>
      <c r="I803" s="99"/>
      <c r="J803" s="99"/>
      <c r="K803" s="99"/>
      <c r="L803" s="95">
        <f t="shared" si="100"/>
        <v>0</v>
      </c>
      <c r="M803" s="252"/>
    </row>
    <row r="804" spans="1:38" ht="19.5" customHeight="1" x14ac:dyDescent="0.25">
      <c r="A804" s="373" t="s">
        <v>445</v>
      </c>
      <c r="B804" s="300" t="s">
        <v>446</v>
      </c>
      <c r="C804" s="300" t="s">
        <v>330</v>
      </c>
      <c r="D804" s="17" t="s">
        <v>16</v>
      </c>
      <c r="E804" s="10">
        <f>E805+E809</f>
        <v>3092000</v>
      </c>
      <c r="F804" s="10">
        <f>F805+F809</f>
        <v>2319003</v>
      </c>
      <c r="G804" s="209"/>
      <c r="H804" s="276" t="s">
        <v>447</v>
      </c>
      <c r="I804" s="279" t="s">
        <v>52</v>
      </c>
      <c r="J804" s="442">
        <v>95</v>
      </c>
      <c r="K804" s="279">
        <v>98</v>
      </c>
      <c r="L804" s="10">
        <f>L805+L809</f>
        <v>3092000</v>
      </c>
      <c r="M804" s="252"/>
    </row>
    <row r="805" spans="1:38" ht="18" customHeight="1" x14ac:dyDescent="0.25">
      <c r="A805" s="374"/>
      <c r="B805" s="301"/>
      <c r="C805" s="303"/>
      <c r="D805" s="178" t="s">
        <v>20</v>
      </c>
      <c r="E805" s="10">
        <f>E806+E807+E808</f>
        <v>3092000</v>
      </c>
      <c r="F805" s="10">
        <f>F806+F807+F808</f>
        <v>2319003</v>
      </c>
      <c r="G805" s="210"/>
      <c r="H805" s="437"/>
      <c r="I805" s="280"/>
      <c r="J805" s="443"/>
      <c r="K805" s="280"/>
      <c r="L805" s="10">
        <f>L806+L807+L808</f>
        <v>3092000</v>
      </c>
      <c r="M805" s="252"/>
    </row>
    <row r="806" spans="1:38" ht="22.5" customHeight="1" x14ac:dyDescent="0.25">
      <c r="A806" s="374"/>
      <c r="B806" s="301"/>
      <c r="C806" s="303"/>
      <c r="D806" s="161" t="s">
        <v>23</v>
      </c>
      <c r="E806" s="170">
        <v>3092000</v>
      </c>
      <c r="F806" s="222">
        <v>2319003</v>
      </c>
      <c r="G806" s="210"/>
      <c r="H806" s="437"/>
      <c r="I806" s="280"/>
      <c r="J806" s="443"/>
      <c r="K806" s="280"/>
      <c r="L806" s="21">
        <v>3092000</v>
      </c>
      <c r="M806" s="252"/>
    </row>
    <row r="807" spans="1:38" ht="15" customHeight="1" x14ac:dyDescent="0.25">
      <c r="A807" s="374"/>
      <c r="B807" s="301"/>
      <c r="C807" s="303"/>
      <c r="D807" s="17" t="s">
        <v>26</v>
      </c>
      <c r="E807" s="10">
        <v>0</v>
      </c>
      <c r="F807" s="10">
        <v>0</v>
      </c>
      <c r="G807" s="210"/>
      <c r="H807" s="378"/>
      <c r="I807" s="376"/>
      <c r="J807" s="444"/>
      <c r="K807" s="376"/>
      <c r="L807" s="10">
        <v>0</v>
      </c>
      <c r="M807" s="252"/>
    </row>
    <row r="808" spans="1:38" ht="23.25" customHeight="1" x14ac:dyDescent="0.25">
      <c r="A808" s="374"/>
      <c r="B808" s="301"/>
      <c r="C808" s="303"/>
      <c r="D808" s="178" t="s">
        <v>45</v>
      </c>
      <c r="E808" s="171">
        <v>0</v>
      </c>
      <c r="F808" s="222">
        <v>0</v>
      </c>
      <c r="G808" s="210"/>
      <c r="H808" s="378"/>
      <c r="I808" s="376"/>
      <c r="J808" s="444"/>
      <c r="K808" s="376"/>
      <c r="L808" s="32">
        <v>0</v>
      </c>
      <c r="M808" s="252"/>
    </row>
    <row r="809" spans="1:38" ht="41.25" customHeight="1" x14ac:dyDescent="0.25">
      <c r="A809" s="375"/>
      <c r="B809" s="302"/>
      <c r="C809" s="303"/>
      <c r="D809" s="17" t="s">
        <v>46</v>
      </c>
      <c r="E809" s="10">
        <v>0</v>
      </c>
      <c r="F809" s="10">
        <v>0</v>
      </c>
      <c r="G809" s="211"/>
      <c r="H809" s="379"/>
      <c r="I809" s="377"/>
      <c r="J809" s="445"/>
      <c r="K809" s="377"/>
      <c r="L809" s="10">
        <v>0</v>
      </c>
      <c r="M809" s="252"/>
    </row>
    <row r="810" spans="1:38" ht="15.75" customHeight="1" x14ac:dyDescent="0.25">
      <c r="A810" s="373" t="s">
        <v>448</v>
      </c>
      <c r="B810" s="300" t="s">
        <v>449</v>
      </c>
      <c r="C810" s="300" t="s">
        <v>330</v>
      </c>
      <c r="D810" s="17" t="s">
        <v>16</v>
      </c>
      <c r="E810" s="50">
        <f>E811+E815</f>
        <v>6464000</v>
      </c>
      <c r="F810" s="50">
        <f>F811+F815</f>
        <v>4848003</v>
      </c>
      <c r="G810" s="119"/>
      <c r="H810" s="276" t="s">
        <v>450</v>
      </c>
      <c r="I810" s="279" t="s">
        <v>52</v>
      </c>
      <c r="J810" s="442">
        <v>88</v>
      </c>
      <c r="K810" s="279">
        <v>93.6</v>
      </c>
      <c r="L810" s="50">
        <f>L811+L815</f>
        <v>6464000</v>
      </c>
      <c r="M810" s="252"/>
    </row>
    <row r="811" spans="1:38" ht="19.5" x14ac:dyDescent="0.25">
      <c r="A811" s="374"/>
      <c r="B811" s="301"/>
      <c r="C811" s="303"/>
      <c r="D811" s="178" t="s">
        <v>20</v>
      </c>
      <c r="E811" s="50">
        <f>E812+E813+E814</f>
        <v>6464000</v>
      </c>
      <c r="F811" s="50">
        <f>F812+F813+F814</f>
        <v>4848003</v>
      </c>
      <c r="G811" s="120"/>
      <c r="H811" s="437"/>
      <c r="I811" s="280"/>
      <c r="J811" s="443"/>
      <c r="K811" s="280"/>
      <c r="L811" s="50">
        <f>L812+L813+L814</f>
        <v>6464000</v>
      </c>
      <c r="M811" s="252"/>
    </row>
    <row r="812" spans="1:38" ht="16.5" customHeight="1" x14ac:dyDescent="0.25">
      <c r="A812" s="374"/>
      <c r="B812" s="301"/>
      <c r="C812" s="303"/>
      <c r="D812" s="161" t="s">
        <v>23</v>
      </c>
      <c r="E812" s="147">
        <v>6464000</v>
      </c>
      <c r="F812" s="240">
        <v>4848003</v>
      </c>
      <c r="G812" s="120"/>
      <c r="H812" s="437"/>
      <c r="I812" s="280"/>
      <c r="J812" s="443"/>
      <c r="K812" s="280"/>
      <c r="L812" s="54">
        <v>6464000</v>
      </c>
      <c r="M812" s="252"/>
    </row>
    <row r="813" spans="1:38" ht="15.75" customHeight="1" x14ac:dyDescent="0.25">
      <c r="A813" s="374"/>
      <c r="B813" s="301"/>
      <c r="C813" s="303"/>
      <c r="D813" s="17" t="s">
        <v>26</v>
      </c>
      <c r="E813" s="50">
        <v>0</v>
      </c>
      <c r="F813" s="50">
        <v>0</v>
      </c>
      <c r="G813" s="120"/>
      <c r="H813" s="378"/>
      <c r="I813" s="376"/>
      <c r="J813" s="444"/>
      <c r="K813" s="376"/>
      <c r="L813" s="50">
        <v>0</v>
      </c>
      <c r="M813" s="252"/>
    </row>
    <row r="814" spans="1:38" ht="19.5" customHeight="1" x14ac:dyDescent="0.25">
      <c r="A814" s="374"/>
      <c r="B814" s="301"/>
      <c r="C814" s="303"/>
      <c r="D814" s="178" t="s">
        <v>45</v>
      </c>
      <c r="E814" s="141">
        <v>0</v>
      </c>
      <c r="F814" s="240">
        <v>0</v>
      </c>
      <c r="G814" s="120"/>
      <c r="H814" s="378"/>
      <c r="I814" s="376"/>
      <c r="J814" s="444"/>
      <c r="K814" s="376"/>
      <c r="L814" s="52">
        <v>0</v>
      </c>
      <c r="M814" s="252"/>
    </row>
    <row r="815" spans="1:38" ht="27" customHeight="1" x14ac:dyDescent="0.25">
      <c r="A815" s="375"/>
      <c r="B815" s="302"/>
      <c r="C815" s="303"/>
      <c r="D815" s="17" t="s">
        <v>46</v>
      </c>
      <c r="E815" s="10">
        <v>0</v>
      </c>
      <c r="F815" s="10">
        <v>0</v>
      </c>
      <c r="G815" s="121"/>
      <c r="H815" s="379"/>
      <c r="I815" s="377"/>
      <c r="J815" s="445"/>
      <c r="K815" s="377"/>
      <c r="L815" s="10">
        <v>0</v>
      </c>
      <c r="M815" s="252"/>
    </row>
    <row r="816" spans="1:38" s="39" customFormat="1" ht="13.5" customHeight="1" x14ac:dyDescent="0.2">
      <c r="A816" s="424" t="s">
        <v>451</v>
      </c>
      <c r="B816" s="348" t="s">
        <v>452</v>
      </c>
      <c r="C816" s="348"/>
      <c r="D816" s="42" t="s">
        <v>16</v>
      </c>
      <c r="E816" s="94">
        <f>E817+E821</f>
        <v>97682900</v>
      </c>
      <c r="F816" s="94">
        <f>F817+F821</f>
        <v>31995837.899999999</v>
      </c>
      <c r="G816" s="352"/>
      <c r="H816" s="417"/>
      <c r="I816" s="417"/>
      <c r="J816" s="417"/>
      <c r="K816" s="418"/>
      <c r="L816" s="94">
        <f>L817+L821</f>
        <v>60750000</v>
      </c>
      <c r="M816" s="25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</row>
    <row r="817" spans="1:38" s="39" customFormat="1" ht="12.75" customHeight="1" x14ac:dyDescent="0.2">
      <c r="A817" s="425"/>
      <c r="B817" s="349"/>
      <c r="C817" s="350"/>
      <c r="D817" s="42" t="s">
        <v>20</v>
      </c>
      <c r="E817" s="94">
        <f>E818+E819+E820</f>
        <v>97682900</v>
      </c>
      <c r="F817" s="94">
        <f>F818+F819+F820</f>
        <v>31995837.899999999</v>
      </c>
      <c r="G817" s="353"/>
      <c r="H817" s="418"/>
      <c r="I817" s="418"/>
      <c r="J817" s="418"/>
      <c r="K817" s="418"/>
      <c r="L817" s="94">
        <f>L818+L819+L820</f>
        <v>60750000</v>
      </c>
      <c r="M817" s="25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</row>
    <row r="818" spans="1:38" s="39" customFormat="1" ht="12.75" x14ac:dyDescent="0.2">
      <c r="A818" s="425"/>
      <c r="B818" s="349"/>
      <c r="C818" s="350"/>
      <c r="D818" s="42" t="s">
        <v>23</v>
      </c>
      <c r="E818" s="94">
        <f>E824+E836+E848+E860+E878</f>
        <v>13320000</v>
      </c>
      <c r="F818" s="94">
        <f t="shared" ref="F818" si="101">F824+F836+F848+F860</f>
        <v>7261708.6500000004</v>
      </c>
      <c r="G818" s="353"/>
      <c r="H818" s="418"/>
      <c r="I818" s="418"/>
      <c r="J818" s="418"/>
      <c r="K818" s="418"/>
      <c r="L818" s="94">
        <f>L824+L836+L848+L860</f>
        <v>13320000</v>
      </c>
      <c r="M818" s="25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</row>
    <row r="819" spans="1:38" s="39" customFormat="1" ht="14.25" customHeight="1" x14ac:dyDescent="0.2">
      <c r="A819" s="425"/>
      <c r="B819" s="349"/>
      <c r="C819" s="350"/>
      <c r="D819" s="36" t="s">
        <v>26</v>
      </c>
      <c r="E819" s="94">
        <f>E825+E837+E849+E861+E879</f>
        <v>84362900</v>
      </c>
      <c r="F819" s="94">
        <f t="shared" ref="F819" si="102">F825+F837+F849+F861</f>
        <v>24734129.25</v>
      </c>
      <c r="G819" s="353"/>
      <c r="H819" s="418"/>
      <c r="I819" s="418"/>
      <c r="J819" s="418"/>
      <c r="K819" s="418"/>
      <c r="L819" s="94">
        <f>L825+L837+L849+L861</f>
        <v>47430000</v>
      </c>
      <c r="M819" s="25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</row>
    <row r="820" spans="1:38" s="39" customFormat="1" ht="24" customHeight="1" x14ac:dyDescent="0.2">
      <c r="A820" s="425"/>
      <c r="B820" s="349"/>
      <c r="C820" s="350"/>
      <c r="D820" s="42" t="s">
        <v>45</v>
      </c>
      <c r="E820" s="94">
        <f t="shared" ref="E820:F821" si="103">E826+E838+E850+E862</f>
        <v>0</v>
      </c>
      <c r="F820" s="94">
        <f t="shared" si="103"/>
        <v>0</v>
      </c>
      <c r="G820" s="353"/>
      <c r="H820" s="418"/>
      <c r="I820" s="418"/>
      <c r="J820" s="418"/>
      <c r="K820" s="418"/>
      <c r="L820" s="94">
        <f>L826+L838+L850+L862</f>
        <v>0</v>
      </c>
      <c r="M820" s="25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</row>
    <row r="821" spans="1:38" s="39" customFormat="1" ht="18.75" customHeight="1" x14ac:dyDescent="0.2">
      <c r="A821" s="426"/>
      <c r="B821" s="427"/>
      <c r="C821" s="351"/>
      <c r="D821" s="36" t="s">
        <v>46</v>
      </c>
      <c r="E821" s="94">
        <f t="shared" si="103"/>
        <v>0</v>
      </c>
      <c r="F821" s="94">
        <f t="shared" si="103"/>
        <v>0</v>
      </c>
      <c r="G821" s="428"/>
      <c r="H821" s="419"/>
      <c r="I821" s="419"/>
      <c r="J821" s="419"/>
      <c r="K821" s="419"/>
      <c r="L821" s="94">
        <f>L827+L839+L851+L863</f>
        <v>0</v>
      </c>
      <c r="M821" s="25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</row>
    <row r="822" spans="1:38" s="12" customFormat="1" ht="24" customHeight="1" x14ac:dyDescent="0.2">
      <c r="A822" s="420" t="s">
        <v>453</v>
      </c>
      <c r="B822" s="359" t="s">
        <v>454</v>
      </c>
      <c r="C822" s="359"/>
      <c r="D822" s="48" t="s">
        <v>16</v>
      </c>
      <c r="E822" s="95">
        <f>E823+E827</f>
        <v>0</v>
      </c>
      <c r="F822" s="95">
        <f>F823+F827</f>
        <v>0</v>
      </c>
      <c r="G822" s="407"/>
      <c r="H822" s="291" t="s">
        <v>455</v>
      </c>
      <c r="I822" s="294" t="s">
        <v>28</v>
      </c>
      <c r="J822" s="294">
        <v>2417</v>
      </c>
      <c r="K822" s="279">
        <v>1812</v>
      </c>
      <c r="L822" s="95">
        <f>L823+L827</f>
        <v>0</v>
      </c>
      <c r="M822" s="252"/>
    </row>
    <row r="823" spans="1:38" s="12" customFormat="1" ht="18.75" customHeight="1" x14ac:dyDescent="0.2">
      <c r="A823" s="413"/>
      <c r="B823" s="421"/>
      <c r="C823" s="422"/>
      <c r="D823" s="160" t="s">
        <v>20</v>
      </c>
      <c r="E823" s="95">
        <f>E824+E825+E826</f>
        <v>0</v>
      </c>
      <c r="F823" s="95">
        <f>F824+F825+F826</f>
        <v>0</v>
      </c>
      <c r="G823" s="423"/>
      <c r="H823" s="405"/>
      <c r="I823" s="413"/>
      <c r="J823" s="413"/>
      <c r="K823" s="376"/>
      <c r="L823" s="95">
        <f>L824+L825+L826</f>
        <v>0</v>
      </c>
      <c r="M823" s="252"/>
    </row>
    <row r="824" spans="1:38" s="12" customFormat="1" ht="12" customHeight="1" x14ac:dyDescent="0.2">
      <c r="A824" s="413"/>
      <c r="B824" s="421"/>
      <c r="C824" s="422"/>
      <c r="D824" s="160" t="s">
        <v>23</v>
      </c>
      <c r="E824" s="95">
        <v>0</v>
      </c>
      <c r="F824" s="95">
        <v>0</v>
      </c>
      <c r="G824" s="423"/>
      <c r="H824" s="405"/>
      <c r="I824" s="413"/>
      <c r="J824" s="413"/>
      <c r="K824" s="376"/>
      <c r="L824" s="95">
        <v>0</v>
      </c>
      <c r="M824" s="252"/>
    </row>
    <row r="825" spans="1:38" s="12" customFormat="1" ht="14.25" customHeight="1" x14ac:dyDescent="0.2">
      <c r="A825" s="413"/>
      <c r="B825" s="421"/>
      <c r="C825" s="422"/>
      <c r="D825" s="48" t="s">
        <v>26</v>
      </c>
      <c r="E825" s="95">
        <v>0</v>
      </c>
      <c r="F825" s="95">
        <v>0</v>
      </c>
      <c r="G825" s="423"/>
      <c r="H825" s="405"/>
      <c r="I825" s="413"/>
      <c r="J825" s="414"/>
      <c r="K825" s="377"/>
      <c r="L825" s="95">
        <v>0</v>
      </c>
      <c r="M825" s="252"/>
    </row>
    <row r="826" spans="1:38" s="12" customFormat="1" ht="28.5" customHeight="1" x14ac:dyDescent="0.2">
      <c r="A826" s="413"/>
      <c r="B826" s="421"/>
      <c r="C826" s="422"/>
      <c r="D826" s="160" t="s">
        <v>45</v>
      </c>
      <c r="E826" s="95">
        <v>0</v>
      </c>
      <c r="F826" s="95">
        <v>0</v>
      </c>
      <c r="G826" s="423"/>
      <c r="H826" s="291" t="s">
        <v>456</v>
      </c>
      <c r="I826" s="294" t="s">
        <v>28</v>
      </c>
      <c r="J826" s="294">
        <v>54</v>
      </c>
      <c r="K826" s="279">
        <v>39</v>
      </c>
      <c r="L826" s="95">
        <v>0</v>
      </c>
      <c r="M826" s="252"/>
    </row>
    <row r="827" spans="1:38" s="12" customFormat="1" ht="24.75" customHeight="1" x14ac:dyDescent="0.2">
      <c r="A827" s="413"/>
      <c r="B827" s="421"/>
      <c r="C827" s="422"/>
      <c r="D827" s="158" t="s">
        <v>46</v>
      </c>
      <c r="E827" s="122">
        <v>0</v>
      </c>
      <c r="F827" s="122">
        <v>0</v>
      </c>
      <c r="G827" s="423"/>
      <c r="H827" s="415"/>
      <c r="I827" s="413"/>
      <c r="J827" s="413"/>
      <c r="K827" s="376"/>
      <c r="L827" s="122">
        <v>0</v>
      </c>
      <c r="M827" s="252"/>
    </row>
    <row r="828" spans="1:38" ht="15.75" customHeight="1" x14ac:dyDescent="0.25">
      <c r="A828" s="153"/>
      <c r="B828" s="154"/>
      <c r="C828" s="155"/>
      <c r="D828" s="159"/>
      <c r="E828" s="174"/>
      <c r="F828" s="174"/>
      <c r="G828" s="168"/>
      <c r="H828" s="416"/>
      <c r="I828" s="414"/>
      <c r="J828" s="414"/>
      <c r="K828" s="377"/>
      <c r="L828" s="124"/>
      <c r="M828" s="252"/>
    </row>
    <row r="829" spans="1:38" ht="67.5" customHeight="1" x14ac:dyDescent="0.25">
      <c r="A829" s="153"/>
      <c r="B829" s="154"/>
      <c r="C829" s="155"/>
      <c r="D829" s="159"/>
      <c r="E829" s="174"/>
      <c r="F829" s="174"/>
      <c r="G829" s="168"/>
      <c r="H829" s="125" t="s">
        <v>457</v>
      </c>
      <c r="I829" s="167" t="s">
        <v>28</v>
      </c>
      <c r="J829" s="126">
        <v>837</v>
      </c>
      <c r="K829" s="219">
        <v>627</v>
      </c>
      <c r="L829" s="124"/>
      <c r="M829" s="252"/>
    </row>
    <row r="830" spans="1:38" ht="66.75" customHeight="1" x14ac:dyDescent="0.25">
      <c r="A830" s="153"/>
      <c r="B830" s="154"/>
      <c r="C830" s="155"/>
      <c r="D830" s="159"/>
      <c r="E830" s="174"/>
      <c r="F830" s="174"/>
      <c r="G830" s="168"/>
      <c r="H830" s="127" t="s">
        <v>458</v>
      </c>
      <c r="I830" s="128" t="s">
        <v>28</v>
      </c>
      <c r="J830" s="129">
        <v>1580</v>
      </c>
      <c r="K830" s="249">
        <v>1185</v>
      </c>
      <c r="L830" s="124"/>
      <c r="M830" s="252"/>
    </row>
    <row r="831" spans="1:38" ht="66" customHeight="1" x14ac:dyDescent="0.25">
      <c r="A831" s="153"/>
      <c r="B831" s="154"/>
      <c r="C831" s="155"/>
      <c r="D831" s="159"/>
      <c r="E831" s="174"/>
      <c r="F831" s="174"/>
      <c r="G831" s="168"/>
      <c r="H831" s="127" t="s">
        <v>459</v>
      </c>
      <c r="I831" s="128" t="s">
        <v>52</v>
      </c>
      <c r="J831" s="130">
        <v>1.4</v>
      </c>
      <c r="K831" s="234">
        <v>1.4</v>
      </c>
      <c r="L831" s="124"/>
      <c r="M831" s="252"/>
    </row>
    <row r="832" spans="1:38" ht="78.75" customHeight="1" x14ac:dyDescent="0.25">
      <c r="A832" s="153"/>
      <c r="B832" s="154"/>
      <c r="C832" s="155"/>
      <c r="D832" s="159"/>
      <c r="E832" s="174"/>
      <c r="F832" s="174"/>
      <c r="G832" s="168"/>
      <c r="H832" s="127" t="s">
        <v>460</v>
      </c>
      <c r="I832" s="128" t="s">
        <v>52</v>
      </c>
      <c r="J832" s="129">
        <v>90</v>
      </c>
      <c r="K832" s="234">
        <v>90</v>
      </c>
      <c r="L832" s="124"/>
      <c r="M832" s="252"/>
    </row>
    <row r="833" spans="1:38" ht="13.5" customHeight="1" x14ac:dyDescent="0.25">
      <c r="A833" s="153"/>
      <c r="B833" s="154"/>
      <c r="C833" s="155"/>
      <c r="D833" s="159"/>
      <c r="E833" s="174"/>
      <c r="F833" s="174"/>
      <c r="G833" s="168"/>
      <c r="H833" s="131" t="s">
        <v>461</v>
      </c>
      <c r="I833" s="166" t="s">
        <v>52</v>
      </c>
      <c r="J833" s="132">
        <v>27.7</v>
      </c>
      <c r="K833" s="217">
        <v>27.5</v>
      </c>
      <c r="L833" s="124"/>
      <c r="M833" s="252"/>
    </row>
    <row r="834" spans="1:38" s="12" customFormat="1" ht="15.75" customHeight="1" x14ac:dyDescent="0.2">
      <c r="A834" s="420" t="s">
        <v>462</v>
      </c>
      <c r="B834" s="359" t="s">
        <v>463</v>
      </c>
      <c r="C834" s="359"/>
      <c r="D834" s="48" t="s">
        <v>16</v>
      </c>
      <c r="E834" s="95">
        <f>E835+E839</f>
        <v>51000000</v>
      </c>
      <c r="F834" s="95">
        <f>F835+F839</f>
        <v>26595837.899999999</v>
      </c>
      <c r="G834" s="407"/>
      <c r="H834" s="294"/>
      <c r="I834" s="294"/>
      <c r="J834" s="294"/>
      <c r="K834" s="294"/>
      <c r="L834" s="95">
        <f>L835+L839</f>
        <v>51000000</v>
      </c>
      <c r="M834" s="252"/>
    </row>
    <row r="835" spans="1:38" s="12" customFormat="1" ht="23.25" customHeight="1" x14ac:dyDescent="0.2">
      <c r="A835" s="413"/>
      <c r="B835" s="421"/>
      <c r="C835" s="422"/>
      <c r="D835" s="44" t="s">
        <v>20</v>
      </c>
      <c r="E835" s="95">
        <f>E836+E837+E838</f>
        <v>51000000</v>
      </c>
      <c r="F835" s="95">
        <f>F836+F837+F838</f>
        <v>26595837.899999999</v>
      </c>
      <c r="G835" s="423"/>
      <c r="H835" s="295"/>
      <c r="I835" s="295"/>
      <c r="J835" s="295"/>
      <c r="K835" s="295"/>
      <c r="L835" s="95">
        <f>L836+L837+L838</f>
        <v>51000000</v>
      </c>
      <c r="M835" s="252"/>
    </row>
    <row r="836" spans="1:38" s="12" customFormat="1" ht="16.5" customHeight="1" x14ac:dyDescent="0.2">
      <c r="A836" s="413"/>
      <c r="B836" s="421"/>
      <c r="C836" s="422"/>
      <c r="D836" s="44" t="s">
        <v>23</v>
      </c>
      <c r="E836" s="95">
        <f>E842</f>
        <v>3570000</v>
      </c>
      <c r="F836" s="95">
        <f>F842</f>
        <v>1861708.65</v>
      </c>
      <c r="G836" s="423"/>
      <c r="H836" s="295"/>
      <c r="I836" s="295"/>
      <c r="J836" s="295"/>
      <c r="K836" s="295"/>
      <c r="L836" s="95">
        <f>L842</f>
        <v>3570000</v>
      </c>
      <c r="M836" s="252"/>
    </row>
    <row r="837" spans="1:38" s="12" customFormat="1" ht="17.25" customHeight="1" x14ac:dyDescent="0.2">
      <c r="A837" s="413"/>
      <c r="B837" s="421"/>
      <c r="C837" s="422"/>
      <c r="D837" s="48" t="s">
        <v>26</v>
      </c>
      <c r="E837" s="95">
        <f t="shared" ref="E837:F839" si="104">E843</f>
        <v>47430000</v>
      </c>
      <c r="F837" s="95">
        <f t="shared" ref="F837" si="105">F843</f>
        <v>24734129.25</v>
      </c>
      <c r="G837" s="423"/>
      <c r="H837" s="295"/>
      <c r="I837" s="295"/>
      <c r="J837" s="295"/>
      <c r="K837" s="295"/>
      <c r="L837" s="95">
        <f t="shared" ref="L837:L839" si="106">L843</f>
        <v>47430000</v>
      </c>
      <c r="M837" s="252"/>
    </row>
    <row r="838" spans="1:38" s="12" customFormat="1" ht="21.75" customHeight="1" x14ac:dyDescent="0.2">
      <c r="A838" s="413"/>
      <c r="B838" s="421"/>
      <c r="C838" s="422"/>
      <c r="D838" s="44" t="s">
        <v>45</v>
      </c>
      <c r="E838" s="95">
        <f t="shared" si="104"/>
        <v>0</v>
      </c>
      <c r="F838" s="95">
        <f t="shared" si="104"/>
        <v>0</v>
      </c>
      <c r="G838" s="423"/>
      <c r="H838" s="295"/>
      <c r="I838" s="295"/>
      <c r="J838" s="295"/>
      <c r="K838" s="295"/>
      <c r="L838" s="95">
        <f t="shared" si="106"/>
        <v>0</v>
      </c>
      <c r="M838" s="252"/>
    </row>
    <row r="839" spans="1:38" s="12" customFormat="1" ht="24" customHeight="1" x14ac:dyDescent="0.2">
      <c r="A839" s="413"/>
      <c r="B839" s="421"/>
      <c r="C839" s="422"/>
      <c r="D839" s="90" t="s">
        <v>46</v>
      </c>
      <c r="E839" s="95">
        <f t="shared" si="104"/>
        <v>0</v>
      </c>
      <c r="F839" s="95">
        <f t="shared" si="104"/>
        <v>0</v>
      </c>
      <c r="G839" s="423"/>
      <c r="H839" s="296"/>
      <c r="I839" s="296"/>
      <c r="J839" s="296"/>
      <c r="K839" s="296"/>
      <c r="L839" s="95">
        <f t="shared" si="106"/>
        <v>0</v>
      </c>
      <c r="M839" s="252"/>
    </row>
    <row r="840" spans="1:38" ht="15.75" customHeight="1" x14ac:dyDescent="0.25">
      <c r="A840" s="373" t="s">
        <v>464</v>
      </c>
      <c r="B840" s="300" t="s">
        <v>465</v>
      </c>
      <c r="C840" s="300" t="s">
        <v>15</v>
      </c>
      <c r="D840" s="17" t="s">
        <v>16</v>
      </c>
      <c r="E840" s="50">
        <f>E841+E845</f>
        <v>51000000</v>
      </c>
      <c r="F840" s="50">
        <f>F841+F845</f>
        <v>26595837.899999999</v>
      </c>
      <c r="G840" s="276"/>
      <c r="H840" s="276" t="s">
        <v>466</v>
      </c>
      <c r="I840" s="279" t="s">
        <v>28</v>
      </c>
      <c r="J840" s="279">
        <v>55</v>
      </c>
      <c r="K840" s="279">
        <v>35</v>
      </c>
      <c r="L840" s="50">
        <f>L841+L845</f>
        <v>51000000</v>
      </c>
      <c r="M840" s="252"/>
    </row>
    <row r="841" spans="1:38" ht="23.25" customHeight="1" x14ac:dyDescent="0.25">
      <c r="A841" s="374"/>
      <c r="B841" s="301"/>
      <c r="C841" s="303"/>
      <c r="D841" s="178" t="s">
        <v>20</v>
      </c>
      <c r="E841" s="50">
        <f>E842+E843+E844</f>
        <v>51000000</v>
      </c>
      <c r="F841" s="50">
        <f>F842+F843+F844</f>
        <v>26595837.899999999</v>
      </c>
      <c r="G841" s="277"/>
      <c r="H841" s="437"/>
      <c r="I841" s="280"/>
      <c r="J841" s="280"/>
      <c r="K841" s="280"/>
      <c r="L841" s="50">
        <f>L842+L843+L844</f>
        <v>51000000</v>
      </c>
      <c r="M841" s="252"/>
    </row>
    <row r="842" spans="1:38" ht="20.25" customHeight="1" x14ac:dyDescent="0.25">
      <c r="A842" s="374"/>
      <c r="B842" s="301"/>
      <c r="C842" s="303"/>
      <c r="D842" s="161" t="s">
        <v>23</v>
      </c>
      <c r="E842" s="240">
        <v>3570000</v>
      </c>
      <c r="F842" s="50">
        <v>1861708.65</v>
      </c>
      <c r="G842" s="277"/>
      <c r="H842" s="438"/>
      <c r="I842" s="376"/>
      <c r="J842" s="376"/>
      <c r="K842" s="376"/>
      <c r="L842" s="54">
        <v>3570000</v>
      </c>
      <c r="M842" s="252"/>
    </row>
    <row r="843" spans="1:38" ht="15.75" customHeight="1" x14ac:dyDescent="0.25">
      <c r="A843" s="374"/>
      <c r="B843" s="301"/>
      <c r="C843" s="303"/>
      <c r="D843" s="17" t="s">
        <v>26</v>
      </c>
      <c r="E843" s="50">
        <v>47430000</v>
      </c>
      <c r="F843" s="50">
        <v>24734129.25</v>
      </c>
      <c r="G843" s="277"/>
      <c r="H843" s="276" t="s">
        <v>467</v>
      </c>
      <c r="I843" s="279" t="s">
        <v>52</v>
      </c>
      <c r="J843" s="279">
        <v>100</v>
      </c>
      <c r="K843" s="279">
        <v>76.099999999999994</v>
      </c>
      <c r="L843" s="50">
        <v>47430000</v>
      </c>
      <c r="M843" s="252"/>
    </row>
    <row r="844" spans="1:38" ht="25.5" customHeight="1" x14ac:dyDescent="0.25">
      <c r="A844" s="374"/>
      <c r="B844" s="301"/>
      <c r="C844" s="303"/>
      <c r="D844" s="178" t="s">
        <v>45</v>
      </c>
      <c r="E844" s="141">
        <v>0</v>
      </c>
      <c r="F844" s="240">
        <v>0</v>
      </c>
      <c r="G844" s="277"/>
      <c r="H844" s="378"/>
      <c r="I844" s="280"/>
      <c r="J844" s="280"/>
      <c r="K844" s="280"/>
      <c r="L844" s="52">
        <v>0</v>
      </c>
      <c r="M844" s="252"/>
    </row>
    <row r="845" spans="1:38" ht="18.75" customHeight="1" x14ac:dyDescent="0.25">
      <c r="A845" s="375"/>
      <c r="B845" s="301"/>
      <c r="C845" s="303"/>
      <c r="D845" s="161" t="s">
        <v>46</v>
      </c>
      <c r="E845" s="222">
        <v>0</v>
      </c>
      <c r="F845" s="222">
        <v>0</v>
      </c>
      <c r="G845" s="277"/>
      <c r="H845" s="378"/>
      <c r="I845" s="280"/>
      <c r="J845" s="280"/>
      <c r="K845" s="280"/>
      <c r="L845" s="21">
        <v>0</v>
      </c>
      <c r="M845" s="252"/>
    </row>
    <row r="846" spans="1:38" x14ac:dyDescent="0.25">
      <c r="A846" s="285" t="s">
        <v>468</v>
      </c>
      <c r="B846" s="288" t="s">
        <v>469</v>
      </c>
      <c r="C846" s="288" t="s">
        <v>15</v>
      </c>
      <c r="D846" s="48" t="s">
        <v>16</v>
      </c>
      <c r="E846" s="45">
        <f>E847+E851</f>
        <v>0</v>
      </c>
      <c r="F846" s="45">
        <f>F847+F851</f>
        <v>0</v>
      </c>
      <c r="G846" s="133"/>
      <c r="H846" s="294"/>
      <c r="I846" s="294"/>
      <c r="J846" s="294"/>
      <c r="K846" s="294"/>
      <c r="L846" s="45">
        <f>L847+L851</f>
        <v>0</v>
      </c>
      <c r="M846" s="252"/>
    </row>
    <row r="847" spans="1:38" s="134" customFormat="1" ht="19.5" x14ac:dyDescent="0.25">
      <c r="A847" s="286"/>
      <c r="B847" s="360"/>
      <c r="C847" s="289"/>
      <c r="D847" s="44" t="s">
        <v>20</v>
      </c>
      <c r="E847" s="45">
        <f>E848+E849+E850</f>
        <v>0</v>
      </c>
      <c r="F847" s="62">
        <f>F848+F849+F850</f>
        <v>0</v>
      </c>
      <c r="G847" s="47"/>
      <c r="H847" s="295"/>
      <c r="I847" s="295"/>
      <c r="J847" s="295"/>
      <c r="K847" s="295"/>
      <c r="L847" s="45">
        <f>L848+L849+L850</f>
        <v>0</v>
      </c>
      <c r="M847" s="252"/>
      <c r="N847" s="189"/>
      <c r="O847" s="189"/>
      <c r="P847" s="189"/>
      <c r="Q847" s="189"/>
      <c r="R847" s="189"/>
      <c r="S847" s="189"/>
      <c r="T847" s="189"/>
      <c r="U847" s="189"/>
      <c r="V847" s="189"/>
      <c r="W847" s="189"/>
      <c r="X847" s="189"/>
      <c r="Y847" s="189"/>
      <c r="Z847" s="189"/>
      <c r="AA847" s="189"/>
      <c r="AB847" s="189"/>
      <c r="AC847" s="189"/>
      <c r="AD847" s="189"/>
      <c r="AE847" s="189"/>
      <c r="AF847" s="189"/>
      <c r="AG847" s="189"/>
      <c r="AH847" s="189"/>
      <c r="AI847" s="189"/>
      <c r="AJ847" s="189"/>
      <c r="AK847" s="189"/>
      <c r="AL847" s="189"/>
    </row>
    <row r="848" spans="1:38" x14ac:dyDescent="0.25">
      <c r="A848" s="286"/>
      <c r="B848" s="360"/>
      <c r="C848" s="289"/>
      <c r="D848" s="90" t="s">
        <v>23</v>
      </c>
      <c r="E848" s="61">
        <f>E854</f>
        <v>0</v>
      </c>
      <c r="F848" s="45">
        <v>0</v>
      </c>
      <c r="G848" s="47"/>
      <c r="H848" s="295"/>
      <c r="I848" s="295"/>
      <c r="J848" s="295"/>
      <c r="K848" s="295"/>
      <c r="L848" s="61">
        <f>L854</f>
        <v>0</v>
      </c>
      <c r="M848" s="252"/>
    </row>
    <row r="849" spans="1:13" x14ac:dyDescent="0.25">
      <c r="A849" s="286"/>
      <c r="B849" s="360"/>
      <c r="C849" s="289"/>
      <c r="D849" s="48" t="s">
        <v>26</v>
      </c>
      <c r="E849" s="45">
        <f>E855</f>
        <v>0</v>
      </c>
      <c r="F849" s="45">
        <v>0</v>
      </c>
      <c r="G849" s="47"/>
      <c r="H849" s="295"/>
      <c r="I849" s="295"/>
      <c r="J849" s="295"/>
      <c r="K849" s="295"/>
      <c r="L849" s="45">
        <f>L855</f>
        <v>0</v>
      </c>
      <c r="M849" s="252"/>
    </row>
    <row r="850" spans="1:13" ht="19.5" x14ac:dyDescent="0.25">
      <c r="A850" s="286"/>
      <c r="B850" s="360"/>
      <c r="C850" s="289"/>
      <c r="D850" s="44" t="s">
        <v>45</v>
      </c>
      <c r="E850" s="62">
        <f>E856</f>
        <v>0</v>
      </c>
      <c r="F850" s="61">
        <v>0</v>
      </c>
      <c r="G850" s="47"/>
      <c r="H850" s="295"/>
      <c r="I850" s="295"/>
      <c r="J850" s="295"/>
      <c r="K850" s="295"/>
      <c r="L850" s="62">
        <f>L856</f>
        <v>0</v>
      </c>
      <c r="M850" s="252"/>
    </row>
    <row r="851" spans="1:13" ht="19.5" x14ac:dyDescent="0.25">
      <c r="A851" s="287"/>
      <c r="B851" s="360"/>
      <c r="C851" s="290"/>
      <c r="D851" s="90" t="s">
        <v>46</v>
      </c>
      <c r="E851" s="75">
        <f>E857</f>
        <v>0</v>
      </c>
      <c r="F851" s="75">
        <v>0</v>
      </c>
      <c r="G851" s="47"/>
      <c r="H851" s="296"/>
      <c r="I851" s="296"/>
      <c r="J851" s="296"/>
      <c r="K851" s="296"/>
      <c r="L851" s="75">
        <f>L857</f>
        <v>0</v>
      </c>
      <c r="M851" s="252"/>
    </row>
    <row r="852" spans="1:13" x14ac:dyDescent="0.25">
      <c r="A852" s="373" t="s">
        <v>470</v>
      </c>
      <c r="B852" s="300" t="s">
        <v>471</v>
      </c>
      <c r="C852" s="303" t="s">
        <v>15</v>
      </c>
      <c r="D852" s="17" t="s">
        <v>16</v>
      </c>
      <c r="E852" s="50">
        <f>E853+E857</f>
        <v>0</v>
      </c>
      <c r="F852" s="50">
        <f>F853+F857</f>
        <v>0</v>
      </c>
      <c r="G852" s="119"/>
      <c r="H852" s="276" t="s">
        <v>472</v>
      </c>
      <c r="I852" s="280" t="s">
        <v>52</v>
      </c>
      <c r="J852" s="280">
        <v>70.5</v>
      </c>
      <c r="K852" s="280">
        <v>68.7</v>
      </c>
      <c r="L852" s="50">
        <f>L853+L857</f>
        <v>0</v>
      </c>
      <c r="M852" s="252"/>
    </row>
    <row r="853" spans="1:13" ht="19.5" x14ac:dyDescent="0.25">
      <c r="A853" s="374"/>
      <c r="B853" s="301"/>
      <c r="C853" s="303"/>
      <c r="D853" s="178" t="s">
        <v>20</v>
      </c>
      <c r="E853" s="50">
        <f>E854+E855+E856</f>
        <v>0</v>
      </c>
      <c r="F853" s="141">
        <f>F854+F855+F856</f>
        <v>0</v>
      </c>
      <c r="G853" s="120"/>
      <c r="H853" s="437"/>
      <c r="I853" s="280"/>
      <c r="J853" s="280"/>
      <c r="K853" s="280"/>
      <c r="L853" s="50">
        <f>L854+L855+L856</f>
        <v>0</v>
      </c>
      <c r="M853" s="252"/>
    </row>
    <row r="854" spans="1:13" ht="24" customHeight="1" x14ac:dyDescent="0.25">
      <c r="A854" s="374"/>
      <c r="B854" s="301"/>
      <c r="C854" s="303"/>
      <c r="D854" s="161" t="s">
        <v>23</v>
      </c>
      <c r="E854" s="147">
        <v>0</v>
      </c>
      <c r="F854" s="50">
        <v>0</v>
      </c>
      <c r="G854" s="120"/>
      <c r="H854" s="438"/>
      <c r="I854" s="376"/>
      <c r="J854" s="376"/>
      <c r="K854" s="376"/>
      <c r="L854" s="54">
        <v>0</v>
      </c>
      <c r="M854" s="252"/>
    </row>
    <row r="855" spans="1:13" ht="22.5" customHeight="1" x14ac:dyDescent="0.25">
      <c r="A855" s="374"/>
      <c r="B855" s="301"/>
      <c r="C855" s="303"/>
      <c r="D855" s="17" t="s">
        <v>26</v>
      </c>
      <c r="E855" s="50">
        <v>0</v>
      </c>
      <c r="F855" s="50">
        <v>0</v>
      </c>
      <c r="G855" s="120"/>
      <c r="H855" s="276" t="s">
        <v>473</v>
      </c>
      <c r="I855" s="279" t="s">
        <v>97</v>
      </c>
      <c r="J855" s="279">
        <v>9433</v>
      </c>
      <c r="K855" s="279">
        <v>9358</v>
      </c>
      <c r="L855" s="50">
        <v>0</v>
      </c>
      <c r="M855" s="252"/>
    </row>
    <row r="856" spans="1:13" ht="19.5" x14ac:dyDescent="0.25">
      <c r="A856" s="374"/>
      <c r="B856" s="301"/>
      <c r="C856" s="303"/>
      <c r="D856" s="178" t="s">
        <v>45</v>
      </c>
      <c r="E856" s="141">
        <v>0</v>
      </c>
      <c r="F856" s="240">
        <v>0</v>
      </c>
      <c r="G856" s="120"/>
      <c r="H856" s="378"/>
      <c r="I856" s="280"/>
      <c r="J856" s="280"/>
      <c r="K856" s="280"/>
      <c r="L856" s="52">
        <v>0</v>
      </c>
      <c r="M856" s="252"/>
    </row>
    <row r="857" spans="1:13" ht="19.5" x14ac:dyDescent="0.25">
      <c r="A857" s="375"/>
      <c r="B857" s="301"/>
      <c r="C857" s="303"/>
      <c r="D857" s="161" t="s">
        <v>46</v>
      </c>
      <c r="E857" s="170">
        <v>0</v>
      </c>
      <c r="F857" s="222">
        <v>0</v>
      </c>
      <c r="G857" s="120"/>
      <c r="H857" s="378"/>
      <c r="I857" s="280"/>
      <c r="J857" s="280"/>
      <c r="K857" s="280"/>
      <c r="L857" s="21">
        <v>0</v>
      </c>
      <c r="M857" s="252"/>
    </row>
    <row r="858" spans="1:13" x14ac:dyDescent="0.25">
      <c r="A858" s="285" t="s">
        <v>474</v>
      </c>
      <c r="B858" s="288" t="s">
        <v>475</v>
      </c>
      <c r="C858" s="288" t="s">
        <v>15</v>
      </c>
      <c r="D858" s="48" t="s">
        <v>16</v>
      </c>
      <c r="E858" s="45">
        <f>E859+E863</f>
        <v>9750000</v>
      </c>
      <c r="F858" s="45">
        <f>F859+F863</f>
        <v>5400000</v>
      </c>
      <c r="G858" s="135"/>
      <c r="H858" s="291"/>
      <c r="I858" s="294"/>
      <c r="J858" s="294"/>
      <c r="K858" s="294"/>
      <c r="L858" s="45">
        <f>L859+L863</f>
        <v>9750000</v>
      </c>
      <c r="M858" s="252"/>
    </row>
    <row r="859" spans="1:13" ht="19.5" x14ac:dyDescent="0.25">
      <c r="A859" s="286"/>
      <c r="B859" s="360"/>
      <c r="C859" s="289"/>
      <c r="D859" s="44" t="s">
        <v>20</v>
      </c>
      <c r="E859" s="45">
        <f>E860+E861+E862</f>
        <v>9750000</v>
      </c>
      <c r="F859" s="45">
        <f>F860+F861+F862</f>
        <v>5400000</v>
      </c>
      <c r="G859" s="136"/>
      <c r="H859" s="405"/>
      <c r="I859" s="295"/>
      <c r="J859" s="295"/>
      <c r="K859" s="295"/>
      <c r="L859" s="45">
        <f>L860+L861+L862</f>
        <v>9750000</v>
      </c>
      <c r="M859" s="252"/>
    </row>
    <row r="860" spans="1:13" x14ac:dyDescent="0.25">
      <c r="A860" s="286"/>
      <c r="B860" s="360"/>
      <c r="C860" s="289"/>
      <c r="D860" s="90" t="s">
        <v>23</v>
      </c>
      <c r="E860" s="45">
        <f t="shared" ref="E860:F863" si="107">E866+E872</f>
        <v>9750000</v>
      </c>
      <c r="F860" s="45">
        <f t="shared" si="107"/>
        <v>5400000</v>
      </c>
      <c r="G860" s="136"/>
      <c r="H860" s="405"/>
      <c r="I860" s="413"/>
      <c r="J860" s="413"/>
      <c r="K860" s="413"/>
      <c r="L860" s="45">
        <f>L866+L872</f>
        <v>9750000</v>
      </c>
      <c r="M860" s="252"/>
    </row>
    <row r="861" spans="1:13" x14ac:dyDescent="0.25">
      <c r="A861" s="286"/>
      <c r="B861" s="360"/>
      <c r="C861" s="289"/>
      <c r="D861" s="48" t="s">
        <v>26</v>
      </c>
      <c r="E861" s="45">
        <f t="shared" si="107"/>
        <v>0</v>
      </c>
      <c r="F861" s="45">
        <f t="shared" si="107"/>
        <v>0</v>
      </c>
      <c r="G861" s="136"/>
      <c r="H861" s="292"/>
      <c r="I861" s="295"/>
      <c r="J861" s="295"/>
      <c r="K861" s="295"/>
      <c r="L861" s="45">
        <f>L867+L873</f>
        <v>0</v>
      </c>
      <c r="M861" s="252"/>
    </row>
    <row r="862" spans="1:13" ht="19.5" x14ac:dyDescent="0.25">
      <c r="A862" s="286"/>
      <c r="B862" s="360"/>
      <c r="C862" s="289"/>
      <c r="D862" s="44" t="s">
        <v>45</v>
      </c>
      <c r="E862" s="62">
        <f t="shared" si="107"/>
        <v>0</v>
      </c>
      <c r="F862" s="62">
        <f t="shared" si="107"/>
        <v>0</v>
      </c>
      <c r="G862" s="136"/>
      <c r="H862" s="415"/>
      <c r="I862" s="295"/>
      <c r="J862" s="295"/>
      <c r="K862" s="295"/>
      <c r="L862" s="62">
        <f>L868+L874</f>
        <v>0</v>
      </c>
      <c r="M862" s="252"/>
    </row>
    <row r="863" spans="1:13" ht="19.5" x14ac:dyDescent="0.25">
      <c r="A863" s="287"/>
      <c r="B863" s="360"/>
      <c r="C863" s="290"/>
      <c r="D863" s="90" t="s">
        <v>46</v>
      </c>
      <c r="E863" s="75">
        <f t="shared" si="107"/>
        <v>0</v>
      </c>
      <c r="F863" s="75">
        <f t="shared" si="107"/>
        <v>0</v>
      </c>
      <c r="G863" s="136"/>
      <c r="H863" s="416"/>
      <c r="I863" s="296"/>
      <c r="J863" s="296"/>
      <c r="K863" s="296"/>
      <c r="L863" s="75">
        <f>L869+L875</f>
        <v>0</v>
      </c>
      <c r="M863" s="252"/>
    </row>
    <row r="864" spans="1:13" ht="13.5" customHeight="1" x14ac:dyDescent="0.25">
      <c r="A864" s="373" t="s">
        <v>476</v>
      </c>
      <c r="B864" s="300" t="s">
        <v>477</v>
      </c>
      <c r="C864" s="300"/>
      <c r="D864" s="17" t="s">
        <v>16</v>
      </c>
      <c r="E864" s="50">
        <f>E865+E869</f>
        <v>3000000</v>
      </c>
      <c r="F864" s="50">
        <f>F865+F869</f>
        <v>0</v>
      </c>
      <c r="G864" s="465"/>
      <c r="H864" s="276" t="s">
        <v>478</v>
      </c>
      <c r="I864" s="279" t="s">
        <v>97</v>
      </c>
      <c r="J864" s="279">
        <v>30</v>
      </c>
      <c r="K864" s="279">
        <v>0</v>
      </c>
      <c r="L864" s="50">
        <f>L865+L869</f>
        <v>3000000</v>
      </c>
      <c r="M864" s="252"/>
    </row>
    <row r="865" spans="1:13" ht="19.5" x14ac:dyDescent="0.25">
      <c r="A865" s="374"/>
      <c r="B865" s="301"/>
      <c r="C865" s="303"/>
      <c r="D865" s="178" t="s">
        <v>20</v>
      </c>
      <c r="E865" s="50">
        <f>E866+E867+E868</f>
        <v>3000000</v>
      </c>
      <c r="F865" s="50">
        <f>F866+F867+F868</f>
        <v>0</v>
      </c>
      <c r="G865" s="465"/>
      <c r="H865" s="277"/>
      <c r="I865" s="280"/>
      <c r="J865" s="280"/>
      <c r="K865" s="280"/>
      <c r="L865" s="50">
        <f>L866+L867+L868</f>
        <v>3000000</v>
      </c>
      <c r="M865" s="252"/>
    </row>
    <row r="866" spans="1:13" x14ac:dyDescent="0.25">
      <c r="A866" s="374"/>
      <c r="B866" s="301"/>
      <c r="C866" s="303"/>
      <c r="D866" s="161" t="s">
        <v>23</v>
      </c>
      <c r="E866" s="147">
        <v>3000000</v>
      </c>
      <c r="F866" s="240">
        <v>0</v>
      </c>
      <c r="G866" s="465"/>
      <c r="H866" s="277"/>
      <c r="I866" s="280"/>
      <c r="J866" s="280"/>
      <c r="K866" s="280"/>
      <c r="L866" s="54">
        <v>3000000</v>
      </c>
      <c r="M866" s="252"/>
    </row>
    <row r="867" spans="1:13" x14ac:dyDescent="0.25">
      <c r="A867" s="374"/>
      <c r="B867" s="301"/>
      <c r="C867" s="303"/>
      <c r="D867" s="17" t="s">
        <v>26</v>
      </c>
      <c r="E867" s="50">
        <v>0</v>
      </c>
      <c r="F867" s="50">
        <v>0</v>
      </c>
      <c r="G867" s="465"/>
      <c r="H867" s="277"/>
      <c r="I867" s="280"/>
      <c r="J867" s="280"/>
      <c r="K867" s="280"/>
      <c r="L867" s="50">
        <v>0</v>
      </c>
      <c r="M867" s="252"/>
    </row>
    <row r="868" spans="1:13" ht="19.5" x14ac:dyDescent="0.25">
      <c r="A868" s="374"/>
      <c r="B868" s="301"/>
      <c r="C868" s="303"/>
      <c r="D868" s="178" t="s">
        <v>45</v>
      </c>
      <c r="E868" s="141">
        <v>0</v>
      </c>
      <c r="F868" s="240">
        <v>0</v>
      </c>
      <c r="G868" s="465"/>
      <c r="H868" s="277"/>
      <c r="I868" s="280"/>
      <c r="J868" s="280"/>
      <c r="K868" s="280"/>
      <c r="L868" s="52">
        <v>0</v>
      </c>
      <c r="M868" s="252"/>
    </row>
    <row r="869" spans="1:13" ht="19.5" x14ac:dyDescent="0.25">
      <c r="A869" s="375"/>
      <c r="B869" s="301"/>
      <c r="C869" s="304"/>
      <c r="D869" s="161" t="s">
        <v>46</v>
      </c>
      <c r="E869" s="170">
        <v>0</v>
      </c>
      <c r="F869" s="222">
        <v>0</v>
      </c>
      <c r="G869" s="465"/>
      <c r="H869" s="277"/>
      <c r="I869" s="281"/>
      <c r="J869" s="281"/>
      <c r="K869" s="281"/>
      <c r="L869" s="21">
        <v>0</v>
      </c>
      <c r="M869" s="252"/>
    </row>
    <row r="870" spans="1:13" x14ac:dyDescent="0.25">
      <c r="A870" s="373" t="s">
        <v>479</v>
      </c>
      <c r="B870" s="300" t="s">
        <v>480</v>
      </c>
      <c r="C870" s="300"/>
      <c r="D870" s="17" t="s">
        <v>16</v>
      </c>
      <c r="E870" s="50">
        <f>E871+E875</f>
        <v>6750000</v>
      </c>
      <c r="F870" s="50">
        <f>F871+F875</f>
        <v>5400000</v>
      </c>
      <c r="G870" s="465"/>
      <c r="H870" s="276" t="s">
        <v>478</v>
      </c>
      <c r="I870" s="279" t="s">
        <v>97</v>
      </c>
      <c r="J870" s="279">
        <v>30</v>
      </c>
      <c r="K870" s="279">
        <v>30</v>
      </c>
      <c r="L870" s="50">
        <f>L871+L875</f>
        <v>6750000</v>
      </c>
      <c r="M870" s="252"/>
    </row>
    <row r="871" spans="1:13" ht="19.5" x14ac:dyDescent="0.25">
      <c r="A871" s="374"/>
      <c r="B871" s="301"/>
      <c r="C871" s="303"/>
      <c r="D871" s="208" t="s">
        <v>20</v>
      </c>
      <c r="E871" s="50">
        <f>E872+E873+E874</f>
        <v>6750000</v>
      </c>
      <c r="F871" s="50">
        <f>F872+F873+F874</f>
        <v>5400000</v>
      </c>
      <c r="G871" s="465"/>
      <c r="H871" s="277"/>
      <c r="I871" s="280"/>
      <c r="J871" s="280"/>
      <c r="K871" s="280"/>
      <c r="L871" s="50">
        <f>L872+L873+L874</f>
        <v>6750000</v>
      </c>
      <c r="M871" s="252"/>
    </row>
    <row r="872" spans="1:13" x14ac:dyDescent="0.25">
      <c r="A872" s="374"/>
      <c r="B872" s="301"/>
      <c r="C872" s="303"/>
      <c r="D872" s="207" t="s">
        <v>23</v>
      </c>
      <c r="E872" s="205">
        <v>6750000</v>
      </c>
      <c r="F872" s="240">
        <v>5400000</v>
      </c>
      <c r="G872" s="465"/>
      <c r="H872" s="277"/>
      <c r="I872" s="280"/>
      <c r="J872" s="280"/>
      <c r="K872" s="280"/>
      <c r="L872" s="54">
        <v>6750000</v>
      </c>
      <c r="M872" s="252"/>
    </row>
    <row r="873" spans="1:13" x14ac:dyDescent="0.25">
      <c r="A873" s="374"/>
      <c r="B873" s="301"/>
      <c r="C873" s="303"/>
      <c r="D873" s="17" t="s">
        <v>26</v>
      </c>
      <c r="E873" s="50">
        <v>0</v>
      </c>
      <c r="F873" s="50">
        <v>0</v>
      </c>
      <c r="G873" s="465"/>
      <c r="H873" s="277"/>
      <c r="I873" s="280"/>
      <c r="J873" s="280"/>
      <c r="K873" s="280"/>
      <c r="L873" s="50">
        <v>0</v>
      </c>
      <c r="M873" s="252"/>
    </row>
    <row r="874" spans="1:13" ht="19.5" x14ac:dyDescent="0.25">
      <c r="A874" s="374"/>
      <c r="B874" s="301"/>
      <c r="C874" s="303"/>
      <c r="D874" s="208" t="s">
        <v>45</v>
      </c>
      <c r="E874" s="141">
        <v>0</v>
      </c>
      <c r="F874" s="240">
        <v>0</v>
      </c>
      <c r="G874" s="465"/>
      <c r="H874" s="277"/>
      <c r="I874" s="280"/>
      <c r="J874" s="280"/>
      <c r="K874" s="280"/>
      <c r="L874" s="52">
        <v>0</v>
      </c>
      <c r="M874" s="252"/>
    </row>
    <row r="875" spans="1:13" ht="19.5" x14ac:dyDescent="0.25">
      <c r="A875" s="375"/>
      <c r="B875" s="302"/>
      <c r="C875" s="304"/>
      <c r="D875" s="17" t="s">
        <v>46</v>
      </c>
      <c r="E875" s="10">
        <v>0</v>
      </c>
      <c r="F875" s="10">
        <v>0</v>
      </c>
      <c r="G875" s="465"/>
      <c r="H875" s="278"/>
      <c r="I875" s="281"/>
      <c r="J875" s="281"/>
      <c r="K875" s="281"/>
      <c r="L875" s="21">
        <v>0</v>
      </c>
      <c r="M875" s="252"/>
    </row>
    <row r="876" spans="1:13" x14ac:dyDescent="0.25">
      <c r="A876" s="286" t="s">
        <v>546</v>
      </c>
      <c r="B876" s="289" t="s">
        <v>475</v>
      </c>
      <c r="C876" s="289" t="s">
        <v>15</v>
      </c>
      <c r="D876" s="206" t="s">
        <v>16</v>
      </c>
      <c r="E876" s="80">
        <f>E877+E881</f>
        <v>36932900</v>
      </c>
      <c r="F876" s="80">
        <f>F877+F881</f>
        <v>0</v>
      </c>
      <c r="G876" s="136"/>
      <c r="H876" s="292"/>
      <c r="I876" s="295"/>
      <c r="J876" s="295"/>
      <c r="K876" s="295"/>
      <c r="L876" s="45">
        <f>L877+L881</f>
        <v>36932900</v>
      </c>
      <c r="M876" s="252"/>
    </row>
    <row r="877" spans="1:13" ht="19.5" x14ac:dyDescent="0.25">
      <c r="A877" s="286"/>
      <c r="B877" s="360"/>
      <c r="C877" s="289"/>
      <c r="D877" s="196" t="s">
        <v>20</v>
      </c>
      <c r="E877" s="45">
        <f>E878+E879+E880</f>
        <v>36932900</v>
      </c>
      <c r="F877" s="45">
        <f>F878+F879+F880</f>
        <v>0</v>
      </c>
      <c r="G877" s="136"/>
      <c r="H877" s="405"/>
      <c r="I877" s="295"/>
      <c r="J877" s="295"/>
      <c r="K877" s="295"/>
      <c r="L877" s="45">
        <f>L878+L879+L880</f>
        <v>36932900</v>
      </c>
      <c r="M877" s="252"/>
    </row>
    <row r="878" spans="1:13" x14ac:dyDescent="0.25">
      <c r="A878" s="286"/>
      <c r="B878" s="360"/>
      <c r="C878" s="289"/>
      <c r="D878" s="194" t="s">
        <v>23</v>
      </c>
      <c r="E878" s="45">
        <f t="shared" ref="E878:F881" si="108">E884</f>
        <v>0</v>
      </c>
      <c r="F878" s="45">
        <f t="shared" si="108"/>
        <v>0</v>
      </c>
      <c r="G878" s="136"/>
      <c r="H878" s="405"/>
      <c r="I878" s="413"/>
      <c r="J878" s="413"/>
      <c r="K878" s="413"/>
      <c r="L878" s="45">
        <f>L884</f>
        <v>0</v>
      </c>
      <c r="M878" s="252"/>
    </row>
    <row r="879" spans="1:13" x14ac:dyDescent="0.25">
      <c r="A879" s="286"/>
      <c r="B879" s="360"/>
      <c r="C879" s="289"/>
      <c r="D879" s="48" t="s">
        <v>26</v>
      </c>
      <c r="E879" s="45">
        <f t="shared" si="108"/>
        <v>36932900</v>
      </c>
      <c r="F879" s="45">
        <f t="shared" si="108"/>
        <v>0</v>
      </c>
      <c r="G879" s="136"/>
      <c r="H879" s="292"/>
      <c r="I879" s="295"/>
      <c r="J879" s="295"/>
      <c r="K879" s="295"/>
      <c r="L879" s="45">
        <f>L885</f>
        <v>36932900</v>
      </c>
      <c r="M879" s="252"/>
    </row>
    <row r="880" spans="1:13" ht="19.5" x14ac:dyDescent="0.25">
      <c r="A880" s="286"/>
      <c r="B880" s="360"/>
      <c r="C880" s="289"/>
      <c r="D880" s="196" t="s">
        <v>45</v>
      </c>
      <c r="E880" s="62">
        <f t="shared" si="108"/>
        <v>0</v>
      </c>
      <c r="F880" s="62">
        <f t="shared" si="108"/>
        <v>0</v>
      </c>
      <c r="G880" s="136"/>
      <c r="H880" s="415"/>
      <c r="I880" s="295"/>
      <c r="J880" s="295"/>
      <c r="K880" s="295"/>
      <c r="L880" s="62">
        <f>L886</f>
        <v>0</v>
      </c>
      <c r="M880" s="252"/>
    </row>
    <row r="881" spans="1:13" ht="19.5" x14ac:dyDescent="0.25">
      <c r="A881" s="287"/>
      <c r="B881" s="360"/>
      <c r="C881" s="290"/>
      <c r="D881" s="194" t="s">
        <v>46</v>
      </c>
      <c r="E881" s="199">
        <f t="shared" si="108"/>
        <v>0</v>
      </c>
      <c r="F881" s="199">
        <f t="shared" si="108"/>
        <v>0</v>
      </c>
      <c r="G881" s="136"/>
      <c r="H881" s="416"/>
      <c r="I881" s="296"/>
      <c r="J881" s="296"/>
      <c r="K881" s="296"/>
      <c r="L881" s="199">
        <f>L887</f>
        <v>0</v>
      </c>
      <c r="M881" s="252"/>
    </row>
    <row r="882" spans="1:13" ht="13.5" customHeight="1" x14ac:dyDescent="0.25">
      <c r="A882" s="373" t="s">
        <v>547</v>
      </c>
      <c r="B882" s="300" t="s">
        <v>548</v>
      </c>
      <c r="C882" s="300"/>
      <c r="D882" s="17" t="s">
        <v>16</v>
      </c>
      <c r="E882" s="256">
        <f>E883+E887</f>
        <v>36932900</v>
      </c>
      <c r="F882" s="50">
        <f>F883+F887</f>
        <v>0</v>
      </c>
      <c r="G882" s="465"/>
      <c r="H882" s="276" t="s">
        <v>549</v>
      </c>
      <c r="I882" s="279" t="s">
        <v>550</v>
      </c>
      <c r="J882" s="279">
        <v>100</v>
      </c>
      <c r="K882" s="279">
        <v>100</v>
      </c>
      <c r="L882" s="50">
        <f>L883+L887</f>
        <v>36932900</v>
      </c>
      <c r="M882" s="252"/>
    </row>
    <row r="883" spans="1:13" ht="19.5" x14ac:dyDescent="0.25">
      <c r="A883" s="374"/>
      <c r="B883" s="301"/>
      <c r="C883" s="303"/>
      <c r="D883" s="200" t="s">
        <v>20</v>
      </c>
      <c r="E883" s="256">
        <f>E884+E885+E886</f>
        <v>36932900</v>
      </c>
      <c r="F883" s="50">
        <f>F884+F885+F886</f>
        <v>0</v>
      </c>
      <c r="G883" s="465"/>
      <c r="H883" s="277"/>
      <c r="I883" s="280"/>
      <c r="J883" s="280"/>
      <c r="K883" s="280"/>
      <c r="L883" s="50">
        <f>L884+L885+L886</f>
        <v>36932900</v>
      </c>
      <c r="M883" s="252"/>
    </row>
    <row r="884" spans="1:13" x14ac:dyDescent="0.25">
      <c r="A884" s="374"/>
      <c r="B884" s="301"/>
      <c r="C884" s="303"/>
      <c r="D884" s="197" t="s">
        <v>23</v>
      </c>
      <c r="E884" s="257">
        <v>0</v>
      </c>
      <c r="F884" s="240">
        <v>0</v>
      </c>
      <c r="G884" s="465"/>
      <c r="H884" s="277"/>
      <c r="I884" s="280"/>
      <c r="J884" s="280"/>
      <c r="K884" s="280"/>
      <c r="L884" s="147">
        <v>0</v>
      </c>
      <c r="M884" s="252"/>
    </row>
    <row r="885" spans="1:13" x14ac:dyDescent="0.25">
      <c r="A885" s="374"/>
      <c r="B885" s="301"/>
      <c r="C885" s="303"/>
      <c r="D885" s="17" t="s">
        <v>26</v>
      </c>
      <c r="E885" s="256">
        <v>36932900</v>
      </c>
      <c r="F885" s="50">
        <v>0</v>
      </c>
      <c r="G885" s="465"/>
      <c r="H885" s="277"/>
      <c r="I885" s="280"/>
      <c r="J885" s="280"/>
      <c r="K885" s="280"/>
      <c r="L885" s="50">
        <v>36932900</v>
      </c>
      <c r="M885" s="252"/>
    </row>
    <row r="886" spans="1:13" ht="19.5" x14ac:dyDescent="0.25">
      <c r="A886" s="374"/>
      <c r="B886" s="301"/>
      <c r="C886" s="303"/>
      <c r="D886" s="200" t="s">
        <v>45</v>
      </c>
      <c r="E886" s="258">
        <v>0</v>
      </c>
      <c r="F886" s="240">
        <v>0</v>
      </c>
      <c r="G886" s="465"/>
      <c r="H886" s="277"/>
      <c r="I886" s="280"/>
      <c r="J886" s="280"/>
      <c r="K886" s="280"/>
      <c r="L886" s="141">
        <v>0</v>
      </c>
      <c r="M886" s="252"/>
    </row>
    <row r="887" spans="1:13" ht="48" customHeight="1" thickBot="1" x14ac:dyDescent="0.3">
      <c r="A887" s="375"/>
      <c r="B887" s="301"/>
      <c r="C887" s="469"/>
      <c r="D887" s="144" t="s">
        <v>46</v>
      </c>
      <c r="E887" s="259">
        <v>0</v>
      </c>
      <c r="F887" s="222">
        <v>0</v>
      </c>
      <c r="G887" s="465"/>
      <c r="H887" s="277"/>
      <c r="I887" s="470"/>
      <c r="J887" s="281"/>
      <c r="K887" s="280"/>
      <c r="L887" s="198">
        <v>0</v>
      </c>
      <c r="M887" s="252"/>
    </row>
    <row r="888" spans="1:13" ht="15.75" thickTop="1" x14ac:dyDescent="0.25">
      <c r="B888" s="143"/>
      <c r="E888" s="143"/>
      <c r="F888" s="143"/>
      <c r="G888" s="145"/>
      <c r="H888" s="143"/>
      <c r="J888" s="143"/>
      <c r="K888" s="143"/>
      <c r="L888" s="146"/>
    </row>
  </sheetData>
  <mergeCells count="1076">
    <mergeCell ref="A876:A881"/>
    <mergeCell ref="B876:B881"/>
    <mergeCell ref="C876:C881"/>
    <mergeCell ref="H876:H878"/>
    <mergeCell ref="I876:I878"/>
    <mergeCell ref="J876:J878"/>
    <mergeCell ref="K876:K878"/>
    <mergeCell ref="H879:H881"/>
    <mergeCell ref="I879:I881"/>
    <mergeCell ref="J879:J881"/>
    <mergeCell ref="K879:K881"/>
    <mergeCell ref="A882:A887"/>
    <mergeCell ref="B882:B887"/>
    <mergeCell ref="C882:C887"/>
    <mergeCell ref="G882:G887"/>
    <mergeCell ref="H882:H887"/>
    <mergeCell ref="I882:I887"/>
    <mergeCell ref="J882:J887"/>
    <mergeCell ref="K882:K887"/>
    <mergeCell ref="H150:H155"/>
    <mergeCell ref="I150:I155"/>
    <mergeCell ref="J150:J155"/>
    <mergeCell ref="K150:K155"/>
    <mergeCell ref="A156:A161"/>
    <mergeCell ref="B156:B161"/>
    <mergeCell ref="C156:C161"/>
    <mergeCell ref="G156:G161"/>
    <mergeCell ref="H156:H161"/>
    <mergeCell ref="I156:I161"/>
    <mergeCell ref="J156:J161"/>
    <mergeCell ref="K156:K161"/>
    <mergeCell ref="H249:H250"/>
    <mergeCell ref="L249:L250"/>
    <mergeCell ref="K249:K250"/>
    <mergeCell ref="J249:J250"/>
    <mergeCell ref="I249:I250"/>
    <mergeCell ref="A233:A238"/>
    <mergeCell ref="B233:B238"/>
    <mergeCell ref="C233:C238"/>
    <mergeCell ref="G233:G238"/>
    <mergeCell ref="H233:H238"/>
    <mergeCell ref="I233:I238"/>
    <mergeCell ref="J233:J238"/>
    <mergeCell ref="K233:K238"/>
    <mergeCell ref="A239:A246"/>
    <mergeCell ref="B239:B246"/>
    <mergeCell ref="C239:C246"/>
    <mergeCell ref="H239:H246"/>
    <mergeCell ref="I239:I246"/>
    <mergeCell ref="J239:J246"/>
    <mergeCell ref="C180:C185"/>
    <mergeCell ref="A870:A875"/>
    <mergeCell ref="B870:B875"/>
    <mergeCell ref="C870:C875"/>
    <mergeCell ref="G870:G875"/>
    <mergeCell ref="H870:H875"/>
    <mergeCell ref="I870:I875"/>
    <mergeCell ref="J870:J875"/>
    <mergeCell ref="K870:K875"/>
    <mergeCell ref="A858:A863"/>
    <mergeCell ref="B858:B863"/>
    <mergeCell ref="C858:C863"/>
    <mergeCell ref="H858:H860"/>
    <mergeCell ref="I858:I860"/>
    <mergeCell ref="J858:J860"/>
    <mergeCell ref="K858:K860"/>
    <mergeCell ref="H861:H863"/>
    <mergeCell ref="I861:I863"/>
    <mergeCell ref="J861:J863"/>
    <mergeCell ref="K861:K863"/>
    <mergeCell ref="A864:A869"/>
    <mergeCell ref="B864:B869"/>
    <mergeCell ref="C864:C869"/>
    <mergeCell ref="G864:G869"/>
    <mergeCell ref="H864:H869"/>
    <mergeCell ref="I864:I869"/>
    <mergeCell ref="J864:J869"/>
    <mergeCell ref="K864:K869"/>
    <mergeCell ref="B846:B851"/>
    <mergeCell ref="C846:C851"/>
    <mergeCell ref="H846:H851"/>
    <mergeCell ref="I846:I851"/>
    <mergeCell ref="J846:J851"/>
    <mergeCell ref="K846:K851"/>
    <mergeCell ref="A852:A857"/>
    <mergeCell ref="B852:B857"/>
    <mergeCell ref="C852:C857"/>
    <mergeCell ref="H852:H854"/>
    <mergeCell ref="I852:I854"/>
    <mergeCell ref="J852:J854"/>
    <mergeCell ref="K852:K854"/>
    <mergeCell ref="H855:H857"/>
    <mergeCell ref="I855:I857"/>
    <mergeCell ref="J855:J857"/>
    <mergeCell ref="K855:K857"/>
    <mergeCell ref="A846:A851"/>
    <mergeCell ref="J826:J828"/>
    <mergeCell ref="K826:K828"/>
    <mergeCell ref="A834:A839"/>
    <mergeCell ref="B834:B839"/>
    <mergeCell ref="C834:C839"/>
    <mergeCell ref="G834:G839"/>
    <mergeCell ref="H834:H839"/>
    <mergeCell ref="I834:I839"/>
    <mergeCell ref="J834:J839"/>
    <mergeCell ref="K834:K839"/>
    <mergeCell ref="A840:A845"/>
    <mergeCell ref="B840:B845"/>
    <mergeCell ref="C840:C845"/>
    <mergeCell ref="G840:G845"/>
    <mergeCell ref="H840:H842"/>
    <mergeCell ref="I840:I842"/>
    <mergeCell ref="J840:J842"/>
    <mergeCell ref="K840:K842"/>
    <mergeCell ref="H843:H845"/>
    <mergeCell ref="I843:I845"/>
    <mergeCell ref="J843:J845"/>
    <mergeCell ref="K843:K845"/>
    <mergeCell ref="K804:K809"/>
    <mergeCell ref="A810:A815"/>
    <mergeCell ref="B810:B815"/>
    <mergeCell ref="C810:C815"/>
    <mergeCell ref="H810:H815"/>
    <mergeCell ref="I810:I815"/>
    <mergeCell ref="J810:J815"/>
    <mergeCell ref="K810:K815"/>
    <mergeCell ref="A804:A809"/>
    <mergeCell ref="B804:B809"/>
    <mergeCell ref="C804:C809"/>
    <mergeCell ref="H804:H809"/>
    <mergeCell ref="I804:I809"/>
    <mergeCell ref="J804:J809"/>
    <mergeCell ref="J816:J821"/>
    <mergeCell ref="K816:K821"/>
    <mergeCell ref="A822:A827"/>
    <mergeCell ref="B822:B827"/>
    <mergeCell ref="C822:C827"/>
    <mergeCell ref="G822:G827"/>
    <mergeCell ref="H822:H825"/>
    <mergeCell ref="I822:I825"/>
    <mergeCell ref="J822:J825"/>
    <mergeCell ref="K822:K825"/>
    <mergeCell ref="A816:A821"/>
    <mergeCell ref="B816:B821"/>
    <mergeCell ref="C816:C821"/>
    <mergeCell ref="G816:G821"/>
    <mergeCell ref="H816:H821"/>
    <mergeCell ref="I816:I821"/>
    <mergeCell ref="H826:H828"/>
    <mergeCell ref="I826:I828"/>
    <mergeCell ref="H788:H789"/>
    <mergeCell ref="I788:I789"/>
    <mergeCell ref="J788:J789"/>
    <mergeCell ref="K788:K789"/>
    <mergeCell ref="H779:H782"/>
    <mergeCell ref="I779:I782"/>
    <mergeCell ref="J779:J782"/>
    <mergeCell ref="K779:K782"/>
    <mergeCell ref="H784:H786"/>
    <mergeCell ref="I784:I786"/>
    <mergeCell ref="I792:I797"/>
    <mergeCell ref="J792:J797"/>
    <mergeCell ref="K792:K797"/>
    <mergeCell ref="A798:A803"/>
    <mergeCell ref="B798:B803"/>
    <mergeCell ref="C798:C803"/>
    <mergeCell ref="G798:G803"/>
    <mergeCell ref="H790:H791"/>
    <mergeCell ref="A792:A797"/>
    <mergeCell ref="B792:B797"/>
    <mergeCell ref="C792:C797"/>
    <mergeCell ref="G792:G797"/>
    <mergeCell ref="H792:H797"/>
    <mergeCell ref="A784:A790"/>
    <mergeCell ref="B784:B790"/>
    <mergeCell ref="C784:C790"/>
    <mergeCell ref="G784:G790"/>
    <mergeCell ref="A768:A774"/>
    <mergeCell ref="B768:B774"/>
    <mergeCell ref="C768:C774"/>
    <mergeCell ref="G768:G774"/>
    <mergeCell ref="H768:H774"/>
    <mergeCell ref="I768:I774"/>
    <mergeCell ref="J768:J774"/>
    <mergeCell ref="K768:K774"/>
    <mergeCell ref="A776:A782"/>
    <mergeCell ref="B776:B782"/>
    <mergeCell ref="C776:C782"/>
    <mergeCell ref="G776:G782"/>
    <mergeCell ref="H776:H778"/>
    <mergeCell ref="I776:I778"/>
    <mergeCell ref="J776:J778"/>
    <mergeCell ref="K776:K778"/>
    <mergeCell ref="J784:J786"/>
    <mergeCell ref="K784:K786"/>
    <mergeCell ref="K742:K747"/>
    <mergeCell ref="A748:A754"/>
    <mergeCell ref="B748:B754"/>
    <mergeCell ref="C748:C754"/>
    <mergeCell ref="G748:G754"/>
    <mergeCell ref="H748:H754"/>
    <mergeCell ref="I748:I754"/>
    <mergeCell ref="J748:J754"/>
    <mergeCell ref="K748:K754"/>
    <mergeCell ref="H762:H767"/>
    <mergeCell ref="I762:I767"/>
    <mergeCell ref="J762:J767"/>
    <mergeCell ref="K762:K767"/>
    <mergeCell ref="A742:A747"/>
    <mergeCell ref="B742:B747"/>
    <mergeCell ref="C742:C747"/>
    <mergeCell ref="G742:G747"/>
    <mergeCell ref="H742:H747"/>
    <mergeCell ref="I742:I747"/>
    <mergeCell ref="J742:J747"/>
    <mergeCell ref="H736:H737"/>
    <mergeCell ref="H738:H740"/>
    <mergeCell ref="A756:A761"/>
    <mergeCell ref="B756:B761"/>
    <mergeCell ref="C756:C761"/>
    <mergeCell ref="G756:G761"/>
    <mergeCell ref="A730:A735"/>
    <mergeCell ref="B730:B735"/>
    <mergeCell ref="C730:C735"/>
    <mergeCell ref="G730:G735"/>
    <mergeCell ref="H721:H723"/>
    <mergeCell ref="I721:I723"/>
    <mergeCell ref="J721:J723"/>
    <mergeCell ref="A762:A767"/>
    <mergeCell ref="B762:B767"/>
    <mergeCell ref="C762:C767"/>
    <mergeCell ref="G762:G767"/>
    <mergeCell ref="K721:K723"/>
    <mergeCell ref="A724:A729"/>
    <mergeCell ref="B724:B729"/>
    <mergeCell ref="C724:C729"/>
    <mergeCell ref="G724:G729"/>
    <mergeCell ref="H724:H728"/>
    <mergeCell ref="I724:I728"/>
    <mergeCell ref="I738:I740"/>
    <mergeCell ref="J738:J740"/>
    <mergeCell ref="K738:K740"/>
    <mergeCell ref="J712:J717"/>
    <mergeCell ref="K712:K717"/>
    <mergeCell ref="A718:A723"/>
    <mergeCell ref="B718:B723"/>
    <mergeCell ref="C718:C723"/>
    <mergeCell ref="G718:G723"/>
    <mergeCell ref="H718:H720"/>
    <mergeCell ref="I718:I720"/>
    <mergeCell ref="J718:J720"/>
    <mergeCell ref="K718:K720"/>
    <mergeCell ref="A712:A717"/>
    <mergeCell ref="B712:B717"/>
    <mergeCell ref="C712:C717"/>
    <mergeCell ref="G712:G717"/>
    <mergeCell ref="H712:H717"/>
    <mergeCell ref="I712:I717"/>
    <mergeCell ref="J724:J728"/>
    <mergeCell ref="K724:K728"/>
    <mergeCell ref="A736:A741"/>
    <mergeCell ref="B736:B741"/>
    <mergeCell ref="C736:C741"/>
    <mergeCell ref="G736:G741"/>
    <mergeCell ref="A688:A693"/>
    <mergeCell ref="B688:B693"/>
    <mergeCell ref="C688:C693"/>
    <mergeCell ref="G688:G693"/>
    <mergeCell ref="A694:A699"/>
    <mergeCell ref="B694:B699"/>
    <mergeCell ref="C694:C699"/>
    <mergeCell ref="G694:G699"/>
    <mergeCell ref="H682:H684"/>
    <mergeCell ref="J700:J705"/>
    <mergeCell ref="K700:K705"/>
    <mergeCell ref="A706:A711"/>
    <mergeCell ref="B706:B711"/>
    <mergeCell ref="C706:C711"/>
    <mergeCell ref="G706:G711"/>
    <mergeCell ref="H694:H699"/>
    <mergeCell ref="I694:I699"/>
    <mergeCell ref="J694:J699"/>
    <mergeCell ref="K694:K699"/>
    <mergeCell ref="A700:A705"/>
    <mergeCell ref="B700:B705"/>
    <mergeCell ref="C700:C705"/>
    <mergeCell ref="G700:G705"/>
    <mergeCell ref="H700:H705"/>
    <mergeCell ref="I700:I705"/>
    <mergeCell ref="J670:J672"/>
    <mergeCell ref="K670:K672"/>
    <mergeCell ref="H673:H674"/>
    <mergeCell ref="I673:I674"/>
    <mergeCell ref="J673:J674"/>
    <mergeCell ref="K673:K674"/>
    <mergeCell ref="A670:A675"/>
    <mergeCell ref="B670:B675"/>
    <mergeCell ref="C670:C675"/>
    <mergeCell ref="G670:G675"/>
    <mergeCell ref="H670:H672"/>
    <mergeCell ref="I670:I672"/>
    <mergeCell ref="I682:I684"/>
    <mergeCell ref="J682:J684"/>
    <mergeCell ref="K682:K684"/>
    <mergeCell ref="H685:H687"/>
    <mergeCell ref="I685:I687"/>
    <mergeCell ref="J685:J687"/>
    <mergeCell ref="K685:K687"/>
    <mergeCell ref="A676:A681"/>
    <mergeCell ref="B676:B681"/>
    <mergeCell ref="C676:C681"/>
    <mergeCell ref="G676:G681"/>
    <mergeCell ref="A682:A687"/>
    <mergeCell ref="B682:B687"/>
    <mergeCell ref="C682:C687"/>
    <mergeCell ref="G682:G687"/>
    <mergeCell ref="A652:A657"/>
    <mergeCell ref="B652:B657"/>
    <mergeCell ref="C652:C657"/>
    <mergeCell ref="G652:G657"/>
    <mergeCell ref="A634:A639"/>
    <mergeCell ref="B634:B639"/>
    <mergeCell ref="C634:C639"/>
    <mergeCell ref="G634:G639"/>
    <mergeCell ref="A640:A645"/>
    <mergeCell ref="B640:B645"/>
    <mergeCell ref="C640:C645"/>
    <mergeCell ref="G640:G645"/>
    <mergeCell ref="J658:J663"/>
    <mergeCell ref="K658:K663"/>
    <mergeCell ref="A664:A669"/>
    <mergeCell ref="B664:B669"/>
    <mergeCell ref="C664:C669"/>
    <mergeCell ref="G664:G669"/>
    <mergeCell ref="A658:A663"/>
    <mergeCell ref="B658:B663"/>
    <mergeCell ref="C658:C663"/>
    <mergeCell ref="G658:G663"/>
    <mergeCell ref="H658:H663"/>
    <mergeCell ref="I658:I663"/>
    <mergeCell ref="A646:A651"/>
    <mergeCell ref="B646:B651"/>
    <mergeCell ref="C646:C651"/>
    <mergeCell ref="G646:G651"/>
    <mergeCell ref="H646:H651"/>
    <mergeCell ref="I646:I651"/>
    <mergeCell ref="J646:J651"/>
    <mergeCell ref="K646:K651"/>
    <mergeCell ref="H628:H629"/>
    <mergeCell ref="I628:I629"/>
    <mergeCell ref="J628:J629"/>
    <mergeCell ref="K628:K629"/>
    <mergeCell ref="H631:H632"/>
    <mergeCell ref="I631:I632"/>
    <mergeCell ref="J631:J632"/>
    <mergeCell ref="K631:K632"/>
    <mergeCell ref="A622:A627"/>
    <mergeCell ref="B622:B627"/>
    <mergeCell ref="C622:C627"/>
    <mergeCell ref="G622:G627"/>
    <mergeCell ref="A628:A633"/>
    <mergeCell ref="B628:B633"/>
    <mergeCell ref="C628:C633"/>
    <mergeCell ref="G628:G633"/>
    <mergeCell ref="H640:H645"/>
    <mergeCell ref="I640:I645"/>
    <mergeCell ref="J640:J645"/>
    <mergeCell ref="K640:K645"/>
    <mergeCell ref="A598:A603"/>
    <mergeCell ref="B598:B603"/>
    <mergeCell ref="C598:C603"/>
    <mergeCell ref="G598:G603"/>
    <mergeCell ref="H598:H603"/>
    <mergeCell ref="I598:I603"/>
    <mergeCell ref="J598:J603"/>
    <mergeCell ref="K598:K603"/>
    <mergeCell ref="A592:A597"/>
    <mergeCell ref="B592:B597"/>
    <mergeCell ref="C592:C597"/>
    <mergeCell ref="G592:G597"/>
    <mergeCell ref="H592:H597"/>
    <mergeCell ref="I592:I597"/>
    <mergeCell ref="J604:J609"/>
    <mergeCell ref="K604:K609"/>
    <mergeCell ref="A616:A621"/>
    <mergeCell ref="B616:B621"/>
    <mergeCell ref="C616:C621"/>
    <mergeCell ref="G616:G621"/>
    <mergeCell ref="H616:H621"/>
    <mergeCell ref="I616:I621"/>
    <mergeCell ref="J616:J621"/>
    <mergeCell ref="K616:K621"/>
    <mergeCell ref="A604:A609"/>
    <mergeCell ref="B604:B609"/>
    <mergeCell ref="C604:C609"/>
    <mergeCell ref="G604:G609"/>
    <mergeCell ref="H604:H609"/>
    <mergeCell ref="I604:I609"/>
    <mergeCell ref="A610:A615"/>
    <mergeCell ref="B610:B615"/>
    <mergeCell ref="J582:J585"/>
    <mergeCell ref="K582:K585"/>
    <mergeCell ref="A586:A591"/>
    <mergeCell ref="B586:B591"/>
    <mergeCell ref="C586:C591"/>
    <mergeCell ref="G586:G591"/>
    <mergeCell ref="H586:H591"/>
    <mergeCell ref="I586:I591"/>
    <mergeCell ref="J586:J591"/>
    <mergeCell ref="K586:K591"/>
    <mergeCell ref="A580:A585"/>
    <mergeCell ref="B580:B585"/>
    <mergeCell ref="C580:C585"/>
    <mergeCell ref="G580:G585"/>
    <mergeCell ref="H582:H585"/>
    <mergeCell ref="I582:I585"/>
    <mergeCell ref="J592:J597"/>
    <mergeCell ref="K592:K597"/>
    <mergeCell ref="J562:J567"/>
    <mergeCell ref="K562:K567"/>
    <mergeCell ref="A568:A573"/>
    <mergeCell ref="B568:B573"/>
    <mergeCell ref="C568:C573"/>
    <mergeCell ref="G568:G573"/>
    <mergeCell ref="A562:A567"/>
    <mergeCell ref="B562:B567"/>
    <mergeCell ref="C562:C567"/>
    <mergeCell ref="G562:G567"/>
    <mergeCell ref="H562:H567"/>
    <mergeCell ref="I562:I567"/>
    <mergeCell ref="J574:J576"/>
    <mergeCell ref="K574:K576"/>
    <mergeCell ref="H577:H579"/>
    <mergeCell ref="I577:I579"/>
    <mergeCell ref="J577:J579"/>
    <mergeCell ref="K577:K579"/>
    <mergeCell ref="A574:A579"/>
    <mergeCell ref="B574:B579"/>
    <mergeCell ref="C574:C579"/>
    <mergeCell ref="G574:G579"/>
    <mergeCell ref="H574:H576"/>
    <mergeCell ref="I574:I576"/>
    <mergeCell ref="A544:A549"/>
    <mergeCell ref="B544:B549"/>
    <mergeCell ref="C544:C549"/>
    <mergeCell ref="G544:G549"/>
    <mergeCell ref="H544:H549"/>
    <mergeCell ref="I544:I549"/>
    <mergeCell ref="J544:J549"/>
    <mergeCell ref="K544:K549"/>
    <mergeCell ref="A538:A543"/>
    <mergeCell ref="B538:B543"/>
    <mergeCell ref="C538:C543"/>
    <mergeCell ref="H538:H543"/>
    <mergeCell ref="I538:I543"/>
    <mergeCell ref="J538:J543"/>
    <mergeCell ref="J550:J555"/>
    <mergeCell ref="K550:K555"/>
    <mergeCell ref="A556:A560"/>
    <mergeCell ref="B556:B560"/>
    <mergeCell ref="C556:C560"/>
    <mergeCell ref="G556:G561"/>
    <mergeCell ref="H556:H560"/>
    <mergeCell ref="I556:I560"/>
    <mergeCell ref="J556:J560"/>
    <mergeCell ref="K556:K560"/>
    <mergeCell ref="A550:A555"/>
    <mergeCell ref="B550:B555"/>
    <mergeCell ref="C550:C555"/>
    <mergeCell ref="G550:G555"/>
    <mergeCell ref="H550:H555"/>
    <mergeCell ref="I550:I555"/>
    <mergeCell ref="J526:J531"/>
    <mergeCell ref="K526:K531"/>
    <mergeCell ref="A532:A537"/>
    <mergeCell ref="B532:B537"/>
    <mergeCell ref="C532:C537"/>
    <mergeCell ref="G532:G537"/>
    <mergeCell ref="H532:H537"/>
    <mergeCell ref="I532:I537"/>
    <mergeCell ref="J532:J537"/>
    <mergeCell ref="K532:K537"/>
    <mergeCell ref="A526:A531"/>
    <mergeCell ref="B526:B531"/>
    <mergeCell ref="C526:C531"/>
    <mergeCell ref="G526:G531"/>
    <mergeCell ref="H526:H531"/>
    <mergeCell ref="I526:I531"/>
    <mergeCell ref="K538:K543"/>
    <mergeCell ref="J508:J510"/>
    <mergeCell ref="K508:K510"/>
    <mergeCell ref="H511:H513"/>
    <mergeCell ref="I511:I513"/>
    <mergeCell ref="J511:J513"/>
    <mergeCell ref="K511:K513"/>
    <mergeCell ref="A508:A513"/>
    <mergeCell ref="B508:B513"/>
    <mergeCell ref="C508:C513"/>
    <mergeCell ref="G508:G513"/>
    <mergeCell ref="H508:H510"/>
    <mergeCell ref="I508:I510"/>
    <mergeCell ref="J514:J519"/>
    <mergeCell ref="K514:K519"/>
    <mergeCell ref="A520:A525"/>
    <mergeCell ref="B520:B525"/>
    <mergeCell ref="C520:C525"/>
    <mergeCell ref="G520:G525"/>
    <mergeCell ref="H520:H525"/>
    <mergeCell ref="I520:I525"/>
    <mergeCell ref="J520:J525"/>
    <mergeCell ref="K520:K525"/>
    <mergeCell ref="A514:A519"/>
    <mergeCell ref="B514:B519"/>
    <mergeCell ref="C514:C519"/>
    <mergeCell ref="G514:G519"/>
    <mergeCell ref="H514:H519"/>
    <mergeCell ref="I514:I519"/>
    <mergeCell ref="J490:J492"/>
    <mergeCell ref="K490:K492"/>
    <mergeCell ref="H493:H495"/>
    <mergeCell ref="I493:I495"/>
    <mergeCell ref="J493:J495"/>
    <mergeCell ref="K493:K495"/>
    <mergeCell ref="A490:A495"/>
    <mergeCell ref="B490:B495"/>
    <mergeCell ref="C490:C495"/>
    <mergeCell ref="G490:G495"/>
    <mergeCell ref="H490:H492"/>
    <mergeCell ref="I490:I492"/>
    <mergeCell ref="J496:J501"/>
    <mergeCell ref="K496:K501"/>
    <mergeCell ref="A502:A507"/>
    <mergeCell ref="B502:B507"/>
    <mergeCell ref="C502:C507"/>
    <mergeCell ref="G502:G507"/>
    <mergeCell ref="A496:A501"/>
    <mergeCell ref="B496:B501"/>
    <mergeCell ref="C496:C501"/>
    <mergeCell ref="G496:G501"/>
    <mergeCell ref="H496:H501"/>
    <mergeCell ref="I496:I501"/>
    <mergeCell ref="A472:A477"/>
    <mergeCell ref="B472:B477"/>
    <mergeCell ref="C472:C477"/>
    <mergeCell ref="G472:G477"/>
    <mergeCell ref="A478:A483"/>
    <mergeCell ref="B478:B483"/>
    <mergeCell ref="C478:C483"/>
    <mergeCell ref="G478:G483"/>
    <mergeCell ref="H460:H465"/>
    <mergeCell ref="J484:J486"/>
    <mergeCell ref="K484:K486"/>
    <mergeCell ref="H487:H489"/>
    <mergeCell ref="I487:I489"/>
    <mergeCell ref="J487:J489"/>
    <mergeCell ref="K487:K489"/>
    <mergeCell ref="A484:A489"/>
    <mergeCell ref="B484:B489"/>
    <mergeCell ref="C484:C489"/>
    <mergeCell ref="G484:G489"/>
    <mergeCell ref="H484:H486"/>
    <mergeCell ref="I484:I486"/>
    <mergeCell ref="J440:J445"/>
    <mergeCell ref="K440:K445"/>
    <mergeCell ref="A446:A451"/>
    <mergeCell ref="B446:B451"/>
    <mergeCell ref="C446:C451"/>
    <mergeCell ref="G446:G451"/>
    <mergeCell ref="A440:A445"/>
    <mergeCell ref="B440:B445"/>
    <mergeCell ref="C440:C445"/>
    <mergeCell ref="G440:G445"/>
    <mergeCell ref="H440:H445"/>
    <mergeCell ref="I440:I445"/>
    <mergeCell ref="I460:I465"/>
    <mergeCell ref="J460:J465"/>
    <mergeCell ref="K460:K465"/>
    <mergeCell ref="A466:A471"/>
    <mergeCell ref="B466:B471"/>
    <mergeCell ref="C466:C471"/>
    <mergeCell ref="G466:G471"/>
    <mergeCell ref="A454:A459"/>
    <mergeCell ref="B454:B459"/>
    <mergeCell ref="C454:C459"/>
    <mergeCell ref="G454:G459"/>
    <mergeCell ref="A460:A465"/>
    <mergeCell ref="B460:B465"/>
    <mergeCell ref="C460:C465"/>
    <mergeCell ref="G460:G465"/>
    <mergeCell ref="H431:H433"/>
    <mergeCell ref="I431:I433"/>
    <mergeCell ref="J431:J433"/>
    <mergeCell ref="K431:K433"/>
    <mergeCell ref="A434:A439"/>
    <mergeCell ref="B434:B439"/>
    <mergeCell ref="C434:C439"/>
    <mergeCell ref="G434:G439"/>
    <mergeCell ref="J426:J427"/>
    <mergeCell ref="K426:K427"/>
    <mergeCell ref="A428:A433"/>
    <mergeCell ref="B428:B433"/>
    <mergeCell ref="C428:C433"/>
    <mergeCell ref="G428:G433"/>
    <mergeCell ref="H428:H430"/>
    <mergeCell ref="I428:I430"/>
    <mergeCell ref="J428:J430"/>
    <mergeCell ref="K428:K430"/>
    <mergeCell ref="A421:A427"/>
    <mergeCell ref="B421:B427"/>
    <mergeCell ref="C421:C427"/>
    <mergeCell ref="G421:G427"/>
    <mergeCell ref="H426:H427"/>
    <mergeCell ref="I426:I427"/>
    <mergeCell ref="J409:J414"/>
    <mergeCell ref="K409:K414"/>
    <mergeCell ref="A415:A420"/>
    <mergeCell ref="B415:B420"/>
    <mergeCell ref="C415:C420"/>
    <mergeCell ref="G415:G420"/>
    <mergeCell ref="K397:K402"/>
    <mergeCell ref="B403:B408"/>
    <mergeCell ref="G403:G408"/>
    <mergeCell ref="H403:H408"/>
    <mergeCell ref="A409:A414"/>
    <mergeCell ref="B409:B414"/>
    <mergeCell ref="C409:C414"/>
    <mergeCell ref="G409:G414"/>
    <mergeCell ref="H409:H414"/>
    <mergeCell ref="I409:I414"/>
    <mergeCell ref="A397:A402"/>
    <mergeCell ref="B397:B402"/>
    <mergeCell ref="C397:C402"/>
    <mergeCell ref="H397:H402"/>
    <mergeCell ref="I397:I402"/>
    <mergeCell ref="J397:J402"/>
    <mergeCell ref="A379:A384"/>
    <mergeCell ref="B379:B384"/>
    <mergeCell ref="C379:C384"/>
    <mergeCell ref="G379:G384"/>
    <mergeCell ref="H379:H384"/>
    <mergeCell ref="I379:I384"/>
    <mergeCell ref="J379:J384"/>
    <mergeCell ref="K379:K384"/>
    <mergeCell ref="A373:A378"/>
    <mergeCell ref="B373:B378"/>
    <mergeCell ref="C373:C378"/>
    <mergeCell ref="G373:G378"/>
    <mergeCell ref="H373:H378"/>
    <mergeCell ref="I373:I378"/>
    <mergeCell ref="K386:K390"/>
    <mergeCell ref="A391:A396"/>
    <mergeCell ref="B391:B396"/>
    <mergeCell ref="C391:C396"/>
    <mergeCell ref="H391:H396"/>
    <mergeCell ref="I391:I396"/>
    <mergeCell ref="J391:J396"/>
    <mergeCell ref="K391:K396"/>
    <mergeCell ref="A385:A390"/>
    <mergeCell ref="B385:B390"/>
    <mergeCell ref="C385:C390"/>
    <mergeCell ref="H386:H390"/>
    <mergeCell ref="I386:I390"/>
    <mergeCell ref="J386:J390"/>
    <mergeCell ref="J361:J366"/>
    <mergeCell ref="K361:K366"/>
    <mergeCell ref="A367:A372"/>
    <mergeCell ref="B367:B372"/>
    <mergeCell ref="C367:C372"/>
    <mergeCell ref="G367:G372"/>
    <mergeCell ref="H369:H372"/>
    <mergeCell ref="I369:I372"/>
    <mergeCell ref="J369:J372"/>
    <mergeCell ref="K369:K372"/>
    <mergeCell ref="A361:A366"/>
    <mergeCell ref="B361:B366"/>
    <mergeCell ref="C361:C366"/>
    <mergeCell ref="G361:G366"/>
    <mergeCell ref="H361:H366"/>
    <mergeCell ref="I361:I366"/>
    <mergeCell ref="J373:J378"/>
    <mergeCell ref="K373:K378"/>
    <mergeCell ref="A343:A348"/>
    <mergeCell ref="B343:B348"/>
    <mergeCell ref="C343:C348"/>
    <mergeCell ref="G343:G348"/>
    <mergeCell ref="H343:H348"/>
    <mergeCell ref="I343:I348"/>
    <mergeCell ref="J343:J348"/>
    <mergeCell ref="K343:K348"/>
    <mergeCell ref="A337:A342"/>
    <mergeCell ref="B337:B342"/>
    <mergeCell ref="C337:C342"/>
    <mergeCell ref="G337:G342"/>
    <mergeCell ref="H337:H342"/>
    <mergeCell ref="I337:I342"/>
    <mergeCell ref="J349:J354"/>
    <mergeCell ref="K349:K354"/>
    <mergeCell ref="A355:A360"/>
    <mergeCell ref="B355:B360"/>
    <mergeCell ref="C355:C360"/>
    <mergeCell ref="G355:G360"/>
    <mergeCell ref="H355:H360"/>
    <mergeCell ref="I355:I360"/>
    <mergeCell ref="J355:J360"/>
    <mergeCell ref="K355:K360"/>
    <mergeCell ref="A349:A354"/>
    <mergeCell ref="B349:B354"/>
    <mergeCell ref="C349:C354"/>
    <mergeCell ref="G349:G354"/>
    <mergeCell ref="H349:H354"/>
    <mergeCell ref="I349:I354"/>
    <mergeCell ref="J325:J330"/>
    <mergeCell ref="K325:K330"/>
    <mergeCell ref="A331:A336"/>
    <mergeCell ref="B331:B336"/>
    <mergeCell ref="C331:C336"/>
    <mergeCell ref="G331:G336"/>
    <mergeCell ref="H331:H336"/>
    <mergeCell ref="I331:I336"/>
    <mergeCell ref="J331:J336"/>
    <mergeCell ref="K331:K336"/>
    <mergeCell ref="A325:A330"/>
    <mergeCell ref="B325:B330"/>
    <mergeCell ref="C325:C330"/>
    <mergeCell ref="G325:G330"/>
    <mergeCell ref="H325:H330"/>
    <mergeCell ref="I325:I330"/>
    <mergeCell ref="J337:J342"/>
    <mergeCell ref="K337:K342"/>
    <mergeCell ref="A285:A312"/>
    <mergeCell ref="B285:B312"/>
    <mergeCell ref="C285:C312"/>
    <mergeCell ref="G285:G312"/>
    <mergeCell ref="A273:A278"/>
    <mergeCell ref="B273:B278"/>
    <mergeCell ref="C273:C278"/>
    <mergeCell ref="G273:G278"/>
    <mergeCell ref="A279:A284"/>
    <mergeCell ref="B279:B284"/>
    <mergeCell ref="C279:C284"/>
    <mergeCell ref="G279:G284"/>
    <mergeCell ref="J313:J318"/>
    <mergeCell ref="K313:K318"/>
    <mergeCell ref="A319:A324"/>
    <mergeCell ref="B319:B324"/>
    <mergeCell ref="C319:C324"/>
    <mergeCell ref="G319:G324"/>
    <mergeCell ref="H319:H324"/>
    <mergeCell ref="I319:I324"/>
    <mergeCell ref="J319:J324"/>
    <mergeCell ref="K319:K324"/>
    <mergeCell ref="A313:A318"/>
    <mergeCell ref="B313:B318"/>
    <mergeCell ref="C313:C318"/>
    <mergeCell ref="G313:G318"/>
    <mergeCell ref="H313:H318"/>
    <mergeCell ref="I313:I318"/>
    <mergeCell ref="J261:J266"/>
    <mergeCell ref="K261:K266"/>
    <mergeCell ref="A267:A272"/>
    <mergeCell ref="B267:B272"/>
    <mergeCell ref="C267:C272"/>
    <mergeCell ref="G267:G272"/>
    <mergeCell ref="H267:H272"/>
    <mergeCell ref="I267:I272"/>
    <mergeCell ref="J267:J272"/>
    <mergeCell ref="K267:K272"/>
    <mergeCell ref="A261:A266"/>
    <mergeCell ref="B261:B266"/>
    <mergeCell ref="C261:C266"/>
    <mergeCell ref="G261:G266"/>
    <mergeCell ref="H261:H266"/>
    <mergeCell ref="I261:I266"/>
    <mergeCell ref="H279:H284"/>
    <mergeCell ref="I279:I284"/>
    <mergeCell ref="J279:J284"/>
    <mergeCell ref="K279:K284"/>
    <mergeCell ref="J251:J254"/>
    <mergeCell ref="K251:K254"/>
    <mergeCell ref="A255:A260"/>
    <mergeCell ref="B255:B260"/>
    <mergeCell ref="H255:H260"/>
    <mergeCell ref="I255:I260"/>
    <mergeCell ref="J255:J260"/>
    <mergeCell ref="K255:K260"/>
    <mergeCell ref="K239:K246"/>
    <mergeCell ref="A247:A254"/>
    <mergeCell ref="B247:B254"/>
    <mergeCell ref="C247:C254"/>
    <mergeCell ref="G247:G248"/>
    <mergeCell ref="H251:H254"/>
    <mergeCell ref="I251:I254"/>
    <mergeCell ref="L197:L199"/>
    <mergeCell ref="K206:K211"/>
    <mergeCell ref="J206:J211"/>
    <mergeCell ref="A212:A217"/>
    <mergeCell ref="B212:B217"/>
    <mergeCell ref="C212:C217"/>
    <mergeCell ref="G212:G217"/>
    <mergeCell ref="A206:A211"/>
    <mergeCell ref="B206:B211"/>
    <mergeCell ref="C206:C211"/>
    <mergeCell ref="G206:G211"/>
    <mergeCell ref="H206:H211"/>
    <mergeCell ref="I206:I211"/>
    <mergeCell ref="A223:A228"/>
    <mergeCell ref="B223:B228"/>
    <mergeCell ref="C223:C228"/>
    <mergeCell ref="G223:G232"/>
    <mergeCell ref="G180:G185"/>
    <mergeCell ref="H180:H185"/>
    <mergeCell ref="K186:K191"/>
    <mergeCell ref="I180:I185"/>
    <mergeCell ref="J180:J185"/>
    <mergeCell ref="K180:K185"/>
    <mergeCell ref="A186:A191"/>
    <mergeCell ref="B186:B191"/>
    <mergeCell ref="C186:C191"/>
    <mergeCell ref="G186:G191"/>
    <mergeCell ref="H186:H191"/>
    <mergeCell ref="I186:I191"/>
    <mergeCell ref="J186:J191"/>
    <mergeCell ref="A200:A205"/>
    <mergeCell ref="B200:B205"/>
    <mergeCell ref="C200:C205"/>
    <mergeCell ref="G200:G205"/>
    <mergeCell ref="H200:H205"/>
    <mergeCell ref="I200:I205"/>
    <mergeCell ref="J200:J205"/>
    <mergeCell ref="K200:K205"/>
    <mergeCell ref="A192:A199"/>
    <mergeCell ref="B192:B199"/>
    <mergeCell ref="C192:C199"/>
    <mergeCell ref="D197:D199"/>
    <mergeCell ref="E197:E199"/>
    <mergeCell ref="F197:F199"/>
    <mergeCell ref="G192:G199"/>
    <mergeCell ref="C114:C119"/>
    <mergeCell ref="G114:G119"/>
    <mergeCell ref="A120:A125"/>
    <mergeCell ref="B120:B125"/>
    <mergeCell ref="C120:C125"/>
    <mergeCell ref="G120:G125"/>
    <mergeCell ref="J162:J167"/>
    <mergeCell ref="K162:K167"/>
    <mergeCell ref="A168:A173"/>
    <mergeCell ref="B168:B173"/>
    <mergeCell ref="C168:C173"/>
    <mergeCell ref="G168:G173"/>
    <mergeCell ref="H170:H171"/>
    <mergeCell ref="I170:I171"/>
    <mergeCell ref="J170:J171"/>
    <mergeCell ref="K170:K171"/>
    <mergeCell ref="H172:H173"/>
    <mergeCell ref="I172:I173"/>
    <mergeCell ref="J172:J173"/>
    <mergeCell ref="K172:K173"/>
    <mergeCell ref="A144:A149"/>
    <mergeCell ref="B144:B149"/>
    <mergeCell ref="C144:C149"/>
    <mergeCell ref="G144:G149"/>
    <mergeCell ref="H144:H149"/>
    <mergeCell ref="I144:I149"/>
    <mergeCell ref="J144:J149"/>
    <mergeCell ref="K144:K149"/>
    <mergeCell ref="A150:A155"/>
    <mergeCell ref="B150:B155"/>
    <mergeCell ref="C150:C155"/>
    <mergeCell ref="G150:G155"/>
    <mergeCell ref="A102:A107"/>
    <mergeCell ref="B102:B107"/>
    <mergeCell ref="C102:C107"/>
    <mergeCell ref="G102:G107"/>
    <mergeCell ref="H102:H107"/>
    <mergeCell ref="I102:I107"/>
    <mergeCell ref="J102:J107"/>
    <mergeCell ref="K102:K107"/>
    <mergeCell ref="A88:A93"/>
    <mergeCell ref="B88:B93"/>
    <mergeCell ref="C88:C93"/>
    <mergeCell ref="G88:G93"/>
    <mergeCell ref="H88:H93"/>
    <mergeCell ref="I88:I93"/>
    <mergeCell ref="A94:A101"/>
    <mergeCell ref="B94:B101"/>
    <mergeCell ref="C94:C101"/>
    <mergeCell ref="G94:G101"/>
    <mergeCell ref="H94:H101"/>
    <mergeCell ref="I94:I101"/>
    <mergeCell ref="J94:J101"/>
    <mergeCell ref="K94:K101"/>
    <mergeCell ref="J76:J81"/>
    <mergeCell ref="K76:K81"/>
    <mergeCell ref="A82:A87"/>
    <mergeCell ref="B82:B87"/>
    <mergeCell ref="C82:C87"/>
    <mergeCell ref="G82:G87"/>
    <mergeCell ref="H82:H87"/>
    <mergeCell ref="I82:I87"/>
    <mergeCell ref="J82:J87"/>
    <mergeCell ref="K82:K87"/>
    <mergeCell ref="A76:A81"/>
    <mergeCell ref="B76:B81"/>
    <mergeCell ref="C76:C81"/>
    <mergeCell ref="G76:G81"/>
    <mergeCell ref="H76:H81"/>
    <mergeCell ref="I76:I81"/>
    <mergeCell ref="J88:J93"/>
    <mergeCell ref="K88:K93"/>
    <mergeCell ref="A58:A63"/>
    <mergeCell ref="B58:B63"/>
    <mergeCell ref="C58:C63"/>
    <mergeCell ref="G58:G63"/>
    <mergeCell ref="H58:H63"/>
    <mergeCell ref="I58:I63"/>
    <mergeCell ref="J58:J63"/>
    <mergeCell ref="K58:K63"/>
    <mergeCell ref="A52:A57"/>
    <mergeCell ref="B52:B57"/>
    <mergeCell ref="C52:C57"/>
    <mergeCell ref="G52:G57"/>
    <mergeCell ref="H52:H57"/>
    <mergeCell ref="I52:I57"/>
    <mergeCell ref="J64:J69"/>
    <mergeCell ref="K64:K69"/>
    <mergeCell ref="A70:A75"/>
    <mergeCell ref="B70:B75"/>
    <mergeCell ref="C70:C75"/>
    <mergeCell ref="G70:G75"/>
    <mergeCell ref="H70:H75"/>
    <mergeCell ref="I70:I75"/>
    <mergeCell ref="J70:J75"/>
    <mergeCell ref="K70:K75"/>
    <mergeCell ref="A64:A69"/>
    <mergeCell ref="B64:B69"/>
    <mergeCell ref="C64:C69"/>
    <mergeCell ref="G64:G69"/>
    <mergeCell ref="H64:H69"/>
    <mergeCell ref="I64:I69"/>
    <mergeCell ref="A40:A45"/>
    <mergeCell ref="B40:B45"/>
    <mergeCell ref="C40:C45"/>
    <mergeCell ref="G40:G45"/>
    <mergeCell ref="H40:H45"/>
    <mergeCell ref="I40:I45"/>
    <mergeCell ref="J40:J45"/>
    <mergeCell ref="K40:K45"/>
    <mergeCell ref="A46:A51"/>
    <mergeCell ref="B46:B51"/>
    <mergeCell ref="C46:C51"/>
    <mergeCell ref="G46:G51"/>
    <mergeCell ref="H46:H51"/>
    <mergeCell ref="I46:I51"/>
    <mergeCell ref="J46:J51"/>
    <mergeCell ref="K46:K51"/>
    <mergeCell ref="J52:J57"/>
    <mergeCell ref="K52:K57"/>
    <mergeCell ref="A22:A31"/>
    <mergeCell ref="B22:B31"/>
    <mergeCell ref="C22:C31"/>
    <mergeCell ref="G22:G31"/>
    <mergeCell ref="A32:A39"/>
    <mergeCell ref="B32:B39"/>
    <mergeCell ref="C32:C39"/>
    <mergeCell ref="K7:K8"/>
    <mergeCell ref="H9:H10"/>
    <mergeCell ref="I9:I10"/>
    <mergeCell ref="J9:J10"/>
    <mergeCell ref="K9:K10"/>
    <mergeCell ref="H11:H12"/>
    <mergeCell ref="I11:I12"/>
    <mergeCell ref="J11:J12"/>
    <mergeCell ref="K11:K12"/>
    <mergeCell ref="H32:H39"/>
    <mergeCell ref="I32:I39"/>
    <mergeCell ref="J32:J39"/>
    <mergeCell ref="K32:K39"/>
    <mergeCell ref="G16:G18"/>
    <mergeCell ref="H13:H14"/>
    <mergeCell ref="I13:I14"/>
    <mergeCell ref="J13:J14"/>
    <mergeCell ref="K13:K14"/>
    <mergeCell ref="B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P3:P5"/>
    <mergeCell ref="Q3:Q5"/>
    <mergeCell ref="R3:R5"/>
    <mergeCell ref="T3:T4"/>
    <mergeCell ref="A7:A16"/>
    <mergeCell ref="B7:B16"/>
    <mergeCell ref="C7:C16"/>
    <mergeCell ref="H7:H8"/>
    <mergeCell ref="I7:I8"/>
    <mergeCell ref="J7:J8"/>
    <mergeCell ref="J3:J5"/>
    <mergeCell ref="K3:K5"/>
    <mergeCell ref="L3:L5"/>
    <mergeCell ref="M3:M5"/>
    <mergeCell ref="N3:N5"/>
    <mergeCell ref="O3:O5"/>
    <mergeCell ref="L7:L8"/>
    <mergeCell ref="L9:L10"/>
    <mergeCell ref="L11:L12"/>
    <mergeCell ref="L13:L14"/>
    <mergeCell ref="H108:H113"/>
    <mergeCell ref="I108:I113"/>
    <mergeCell ref="J108:J113"/>
    <mergeCell ref="K108:K113"/>
    <mergeCell ref="H114:H119"/>
    <mergeCell ref="I114:I119"/>
    <mergeCell ref="J114:J119"/>
    <mergeCell ref="K114:K119"/>
    <mergeCell ref="H120:H125"/>
    <mergeCell ref="I120:I125"/>
    <mergeCell ref="J120:J125"/>
    <mergeCell ref="K120:K125"/>
    <mergeCell ref="A132:A137"/>
    <mergeCell ref="B132:B137"/>
    <mergeCell ref="C132:C137"/>
    <mergeCell ref="G132:G137"/>
    <mergeCell ref="A138:A143"/>
    <mergeCell ref="B138:B143"/>
    <mergeCell ref="C138:C143"/>
    <mergeCell ref="G138:G143"/>
    <mergeCell ref="A126:A131"/>
    <mergeCell ref="B126:B131"/>
    <mergeCell ref="C126:C131"/>
    <mergeCell ref="G126:G131"/>
    <mergeCell ref="H126:H131"/>
    <mergeCell ref="I126:I131"/>
    <mergeCell ref="A108:A113"/>
    <mergeCell ref="B108:B113"/>
    <mergeCell ref="C108:C113"/>
    <mergeCell ref="G108:G113"/>
    <mergeCell ref="A114:A119"/>
    <mergeCell ref="B114:B119"/>
    <mergeCell ref="C610:C615"/>
    <mergeCell ref="G610:G615"/>
    <mergeCell ref="H610:H615"/>
    <mergeCell ref="I610:I615"/>
    <mergeCell ref="J610:J615"/>
    <mergeCell ref="K610:K615"/>
    <mergeCell ref="J126:J131"/>
    <mergeCell ref="K126:K131"/>
    <mergeCell ref="H132:H137"/>
    <mergeCell ref="I132:I137"/>
    <mergeCell ref="J132:J137"/>
    <mergeCell ref="K132:K137"/>
    <mergeCell ref="H138:H143"/>
    <mergeCell ref="I138:I143"/>
    <mergeCell ref="J138:J143"/>
    <mergeCell ref="K138:K143"/>
    <mergeCell ref="A162:A167"/>
    <mergeCell ref="B162:B167"/>
    <mergeCell ref="C162:C167"/>
    <mergeCell ref="G162:G167"/>
    <mergeCell ref="H162:H167"/>
    <mergeCell ref="I162:I167"/>
    <mergeCell ref="A174:A179"/>
    <mergeCell ref="B174:B179"/>
    <mergeCell ref="C174:C179"/>
    <mergeCell ref="G174:G179"/>
    <mergeCell ref="H174:H179"/>
    <mergeCell ref="I174:I179"/>
    <mergeCell ref="J174:J179"/>
    <mergeCell ref="K174:K179"/>
    <mergeCell ref="A180:A185"/>
    <mergeCell ref="B180:B18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9" fitToHeight="0" orientation="landscape" r:id="rId1"/>
  <colBreaks count="1" manualBreakCount="1">
    <brk id="12" max="88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Горбачева</dc:creator>
  <cp:lastModifiedBy>Елена Горбачева</cp:lastModifiedBy>
  <cp:lastPrinted>2021-11-23T12:01:21Z</cp:lastPrinted>
  <dcterms:created xsi:type="dcterms:W3CDTF">2021-05-25T11:58:50Z</dcterms:created>
  <dcterms:modified xsi:type="dcterms:W3CDTF">2021-11-24T07:18:28Z</dcterms:modified>
</cp:coreProperties>
</file>