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gorbacheva\Desktop\государственная программа\отчетность по госпрограмме\отчет 2020\12 месяцев\здравоохранение\"/>
    </mc:Choice>
  </mc:AlternateContent>
  <bookViews>
    <workbookView xWindow="0" yWindow="0" windowWidth="28800" windowHeight="12135"/>
  </bookViews>
  <sheets>
    <sheet name="4. Развитие здравоохранения" sheetId="1" r:id="rId1"/>
  </sheets>
  <definedNames>
    <definedName name="_xlnm.Print_Titles" localSheetId="0">'4. Развитие здравоохранения'!$3:$6</definedName>
    <definedName name="_xlnm.Print_Area" localSheetId="0">'4. Развитие здравоохранения'!$A$1:$L$1021</definedName>
  </definedNames>
  <calcPr calcId="152511"/>
</workbook>
</file>

<file path=xl/calcChain.xml><?xml version="1.0" encoding="utf-8"?>
<calcChain xmlns="http://schemas.openxmlformats.org/spreadsheetml/2006/main">
  <c r="F162" i="1" l="1"/>
  <c r="E162" i="1"/>
  <c r="F161" i="1"/>
  <c r="E161" i="1"/>
  <c r="F160" i="1"/>
  <c r="E160" i="1"/>
  <c r="F159" i="1"/>
  <c r="F158" i="1" s="1"/>
  <c r="F157" i="1" s="1"/>
  <c r="E159" i="1"/>
  <c r="E158" i="1" s="1"/>
  <c r="E157" i="1" s="1"/>
  <c r="F33" i="1" l="1"/>
  <c r="F31" i="1"/>
  <c r="F190" i="1"/>
  <c r="F191" i="1"/>
  <c r="F280" i="1"/>
  <c r="F282" i="1"/>
  <c r="F286" i="1"/>
  <c r="F295" i="1"/>
  <c r="F296" i="1"/>
  <c r="F319" i="1"/>
  <c r="F320" i="1"/>
  <c r="F392" i="1"/>
  <c r="F445" i="1"/>
  <c r="F446" i="1"/>
  <c r="F469" i="1"/>
  <c r="F470" i="1"/>
  <c r="F560" i="1"/>
  <c r="F561" i="1"/>
  <c r="F584" i="1"/>
  <c r="F620" i="1"/>
  <c r="F656" i="1"/>
  <c r="F650" i="1" s="1"/>
  <c r="F657" i="1"/>
  <c r="F692" i="1"/>
  <c r="F710" i="1"/>
  <c r="F711" i="1"/>
  <c r="F788" i="1"/>
  <c r="F812" i="1"/>
  <c r="F979" i="1"/>
  <c r="F980" i="1"/>
  <c r="F955" i="1"/>
  <c r="F896" i="1"/>
  <c r="F897" i="1"/>
  <c r="F789" i="1"/>
  <c r="F782" i="1" l="1"/>
  <c r="F651" i="1"/>
  <c r="F890" i="1"/>
  <c r="K792" i="1"/>
  <c r="F631" i="1" l="1"/>
  <c r="F630" i="1" s="1"/>
  <c r="E33" i="1" l="1"/>
  <c r="E979" i="1"/>
  <c r="E980" i="1"/>
  <c r="F956" i="1"/>
  <c r="E955" i="1"/>
  <c r="F972" i="1"/>
  <c r="F971" i="1" s="1"/>
  <c r="E972" i="1"/>
  <c r="E971" i="1" s="1"/>
  <c r="F1014" i="1" l="1"/>
  <c r="F1013" i="1" s="1"/>
  <c r="E1014" i="1"/>
  <c r="E1013" i="1" s="1"/>
  <c r="F1008" i="1"/>
  <c r="F1007" i="1" s="1"/>
  <c r="E1008" i="1"/>
  <c r="E1007" i="1" s="1"/>
  <c r="F1002" i="1"/>
  <c r="F1001" i="1" s="1"/>
  <c r="E1002" i="1"/>
  <c r="E1001" i="1" s="1"/>
  <c r="F996" i="1"/>
  <c r="F995" i="1" s="1"/>
  <c r="E996" i="1"/>
  <c r="E995" i="1" s="1"/>
  <c r="E884" i="1"/>
  <c r="F740" i="1"/>
  <c r="E711" i="1"/>
  <c r="E710" i="1"/>
  <c r="F721" i="1"/>
  <c r="F720" i="1" s="1"/>
  <c r="E721" i="1"/>
  <c r="E720" i="1" s="1"/>
  <c r="E470" i="1"/>
  <c r="E469" i="1"/>
  <c r="E620" i="1"/>
  <c r="E631" i="1"/>
  <c r="E630" i="1" s="1"/>
  <c r="F533" i="1"/>
  <c r="E533" i="1"/>
  <c r="F532" i="1"/>
  <c r="E532" i="1"/>
  <c r="F525" i="1"/>
  <c r="F524" i="1" s="1"/>
  <c r="E525" i="1"/>
  <c r="E524" i="1"/>
  <c r="F517" i="1"/>
  <c r="E517" i="1"/>
  <c r="E516" i="1" s="1"/>
  <c r="F516" i="1"/>
  <c r="E320" i="1" l="1"/>
  <c r="E319" i="1"/>
  <c r="F372" i="1"/>
  <c r="F371" i="1" s="1"/>
  <c r="E372" i="1"/>
  <c r="E371" i="1" s="1"/>
  <c r="F366" i="1"/>
  <c r="F365" i="1" s="1"/>
  <c r="E366" i="1"/>
  <c r="E365" i="1" s="1"/>
  <c r="F360" i="1"/>
  <c r="F359" i="1" s="1"/>
  <c r="E360" i="1"/>
  <c r="E359" i="1" s="1"/>
  <c r="E31" i="1"/>
  <c r="E296" i="1"/>
  <c r="E295" i="1"/>
  <c r="F306" i="1"/>
  <c r="F305" i="1" s="1"/>
  <c r="E306" i="1"/>
  <c r="E305" i="1" s="1"/>
  <c r="F195" i="1"/>
  <c r="F152" i="1" l="1"/>
  <c r="E152" i="1"/>
  <c r="F151" i="1"/>
  <c r="E151" i="1"/>
  <c r="F146" i="1"/>
  <c r="E146" i="1"/>
  <c r="F145" i="1"/>
  <c r="E145" i="1"/>
  <c r="F140" i="1"/>
  <c r="E140" i="1"/>
  <c r="F139" i="1"/>
  <c r="E139" i="1"/>
  <c r="F134" i="1"/>
  <c r="F133" i="1" s="1"/>
  <c r="E134" i="1"/>
  <c r="E133" i="1" s="1"/>
  <c r="F128" i="1" l="1"/>
  <c r="F127" i="1" s="1"/>
  <c r="E128" i="1"/>
  <c r="E127" i="1" s="1"/>
  <c r="K492" i="1" l="1"/>
  <c r="F571" i="1" l="1"/>
  <c r="F570" i="1" s="1"/>
  <c r="F43" i="1" l="1"/>
  <c r="F480" i="1" l="1"/>
  <c r="F402" i="1"/>
  <c r="F981" i="1" l="1"/>
  <c r="F982" i="1"/>
  <c r="F957" i="1"/>
  <c r="F958" i="1"/>
  <c r="F931" i="1"/>
  <c r="F914" i="1" s="1"/>
  <c r="F932" i="1"/>
  <c r="F933" i="1"/>
  <c r="F934" i="1"/>
  <c r="F916" i="1"/>
  <c r="F917" i="1"/>
  <c r="F919" i="1"/>
  <c r="F918" i="1" s="1"/>
  <c r="F866" i="1"/>
  <c r="F867" i="1"/>
  <c r="F869" i="1"/>
  <c r="F851" i="1" s="1"/>
  <c r="F14" i="1" s="1"/>
  <c r="F813" i="1"/>
  <c r="F783" i="1" s="1"/>
  <c r="F814" i="1"/>
  <c r="F815" i="1"/>
  <c r="F790" i="1"/>
  <c r="F787" i="1" s="1"/>
  <c r="F791" i="1"/>
  <c r="F785" i="1"/>
  <c r="F770" i="1"/>
  <c r="F771" i="1"/>
  <c r="F772" i="1"/>
  <c r="F773" i="1"/>
  <c r="F752" i="1"/>
  <c r="F753" i="1"/>
  <c r="F754" i="1"/>
  <c r="F755" i="1"/>
  <c r="F741" i="1"/>
  <c r="F742" i="1"/>
  <c r="F743" i="1"/>
  <c r="F728" i="1"/>
  <c r="F729" i="1"/>
  <c r="F730" i="1"/>
  <c r="F731" i="1"/>
  <c r="F712" i="1"/>
  <c r="F709" i="1" s="1"/>
  <c r="F713" i="1"/>
  <c r="F638" i="1"/>
  <c r="F639" i="1"/>
  <c r="F640" i="1"/>
  <c r="F641" i="1"/>
  <c r="F621" i="1"/>
  <c r="F622" i="1"/>
  <c r="F623" i="1"/>
  <c r="F625" i="1"/>
  <c r="F624" i="1" s="1"/>
  <c r="F608" i="1"/>
  <c r="F609" i="1"/>
  <c r="F610" i="1"/>
  <c r="F611" i="1"/>
  <c r="F585" i="1"/>
  <c r="F586" i="1"/>
  <c r="F562" i="1" s="1"/>
  <c r="F587" i="1"/>
  <c r="F563" i="1" s="1"/>
  <c r="F542" i="1"/>
  <c r="F543" i="1"/>
  <c r="F544" i="1"/>
  <c r="F545" i="1"/>
  <c r="F447" i="1"/>
  <c r="F448" i="1"/>
  <c r="F433" i="1"/>
  <c r="F415" i="1" s="1"/>
  <c r="F434" i="1"/>
  <c r="F435" i="1"/>
  <c r="F417" i="1" s="1"/>
  <c r="F436" i="1"/>
  <c r="F418" i="1" s="1"/>
  <c r="F426" i="1"/>
  <c r="F425" i="1" s="1"/>
  <c r="F391" i="1"/>
  <c r="F393" i="1"/>
  <c r="F394" i="1"/>
  <c r="F416" i="1"/>
  <c r="F379" i="1"/>
  <c r="F380" i="1"/>
  <c r="F381" i="1"/>
  <c r="F382" i="1"/>
  <c r="F297" i="1"/>
  <c r="F294" i="1" s="1"/>
  <c r="F298" i="1"/>
  <c r="F284" i="1"/>
  <c r="F283" i="1"/>
  <c r="F278" i="1" s="1"/>
  <c r="F250" i="1"/>
  <c r="F249" i="1"/>
  <c r="F248" i="1"/>
  <c r="F216" i="1"/>
  <c r="F217" i="1"/>
  <c r="F218" i="1"/>
  <c r="F219" i="1"/>
  <c r="F192" i="1"/>
  <c r="F193" i="1"/>
  <c r="F784" i="1" l="1"/>
  <c r="F25" i="1"/>
  <c r="F23" i="1"/>
  <c r="F247" i="1"/>
  <c r="F293" i="1"/>
  <c r="F313" i="1"/>
  <c r="F464" i="1"/>
  <c r="F686" i="1"/>
  <c r="F781" i="1"/>
  <c r="F780" i="1" s="1"/>
  <c r="F277" i="1"/>
  <c r="F314" i="1"/>
  <c r="F463" i="1"/>
  <c r="F786" i="1"/>
  <c r="F930" i="1"/>
  <c r="F929" i="1" s="1"/>
  <c r="F915" i="1"/>
  <c r="F913" i="1" s="1"/>
  <c r="F912" i="1" s="1"/>
  <c r="F978" i="1"/>
  <c r="F977" i="1" s="1"/>
  <c r="F432" i="1"/>
  <c r="F431" i="1" s="1"/>
  <c r="F541" i="1"/>
  <c r="F540" i="1" s="1"/>
  <c r="F607" i="1"/>
  <c r="F865" i="1"/>
  <c r="F751" i="1"/>
  <c r="F750" i="1" s="1"/>
  <c r="F708" i="1"/>
  <c r="F769" i="1"/>
  <c r="F768" i="1" s="1"/>
  <c r="F637" i="1"/>
  <c r="F636" i="1" s="1"/>
  <c r="F606" i="1"/>
  <c r="F390" i="1"/>
  <c r="F389" i="1" s="1"/>
  <c r="F215" i="1"/>
  <c r="F214" i="1" s="1"/>
  <c r="F954" i="1"/>
  <c r="F953" i="1" s="1"/>
  <c r="F811" i="1"/>
  <c r="F810" i="1" s="1"/>
  <c r="F739" i="1"/>
  <c r="F738" i="1" s="1"/>
  <c r="F727" i="1"/>
  <c r="F726" i="1" s="1"/>
  <c r="F583" i="1"/>
  <c r="F582" i="1" s="1"/>
  <c r="F559" i="1"/>
  <c r="F558" i="1" s="1"/>
  <c r="F444" i="1"/>
  <c r="F443" i="1" s="1"/>
  <c r="F189" i="1"/>
  <c r="F188" i="1" s="1"/>
  <c r="F619" i="1"/>
  <c r="F618" i="1" s="1"/>
  <c r="F414" i="1"/>
  <c r="F413" i="1" s="1"/>
  <c r="F378" i="1"/>
  <c r="F377" i="1" s="1"/>
  <c r="E813" i="1" l="1"/>
  <c r="E812" i="1"/>
  <c r="F841" i="1"/>
  <c r="F840" i="1" s="1"/>
  <c r="E841" i="1"/>
  <c r="E840" i="1" s="1"/>
  <c r="L763" i="1" l="1"/>
  <c r="L762" i="1" s="1"/>
  <c r="L588" i="1"/>
  <c r="L250" i="1"/>
  <c r="L249" i="1"/>
  <c r="L248" i="1"/>
  <c r="L183" i="1"/>
  <c r="L182" i="1" s="1"/>
  <c r="F990" i="1" l="1"/>
  <c r="E990" i="1"/>
  <c r="F989" i="1"/>
  <c r="E989" i="1"/>
  <c r="F984" i="1"/>
  <c r="E984" i="1"/>
  <c r="F983" i="1"/>
  <c r="E983" i="1"/>
  <c r="E982" i="1"/>
  <c r="E981" i="1"/>
  <c r="E978" i="1" s="1"/>
  <c r="E977" i="1" l="1"/>
  <c r="E752" i="1"/>
  <c r="E740" i="1"/>
  <c r="F658" i="1"/>
  <c r="F659" i="1"/>
  <c r="F653" i="1" s="1"/>
  <c r="E657" i="1"/>
  <c r="E656" i="1"/>
  <c r="E416" i="1"/>
  <c r="E815" i="1"/>
  <c r="E814" i="1"/>
  <c r="F652" i="1" l="1"/>
  <c r="F649" i="1" s="1"/>
  <c r="F648" i="1" s="1"/>
  <c r="F655" i="1"/>
  <c r="F654" i="1" s="1"/>
  <c r="E811" i="1"/>
  <c r="E810" i="1" s="1"/>
  <c r="F679" i="1"/>
  <c r="E679" i="1"/>
  <c r="E678" i="1" s="1"/>
  <c r="F678" i="1"/>
  <c r="F643" i="1"/>
  <c r="F642" i="1" s="1"/>
  <c r="F266" i="1"/>
  <c r="F265" i="1" s="1"/>
  <c r="F450" i="1"/>
  <c r="F449" i="1" s="1"/>
  <c r="F456" i="1"/>
  <c r="F455" i="1" s="1"/>
  <c r="E446" i="1" l="1"/>
  <c r="E445" i="1"/>
  <c r="E456" i="1"/>
  <c r="E455" i="1" s="1"/>
  <c r="F122" i="1" l="1"/>
  <c r="F121" i="1" s="1"/>
  <c r="E122" i="1"/>
  <c r="E121" i="1" s="1"/>
  <c r="F116" i="1"/>
  <c r="E116" i="1"/>
  <c r="F115" i="1"/>
  <c r="E115" i="1"/>
  <c r="F110" i="1"/>
  <c r="F109" i="1" s="1"/>
  <c r="E110" i="1"/>
  <c r="E109" i="1" s="1"/>
  <c r="F104" i="1"/>
  <c r="F103" i="1" s="1"/>
  <c r="E104" i="1"/>
  <c r="E103" i="1" s="1"/>
  <c r="F98" i="1"/>
  <c r="E98" i="1"/>
  <c r="F97" i="1"/>
  <c r="E97" i="1"/>
  <c r="F92" i="1"/>
  <c r="E92" i="1"/>
  <c r="F91" i="1"/>
  <c r="E91" i="1"/>
  <c r="F86" i="1"/>
  <c r="F85" i="1" s="1"/>
  <c r="E86" i="1"/>
  <c r="E85" i="1"/>
  <c r="E641" i="1" l="1"/>
  <c r="E640" i="1"/>
  <c r="E639" i="1"/>
  <c r="E638" i="1"/>
  <c r="E643" i="1"/>
  <c r="E642" i="1" s="1"/>
  <c r="E623" i="1"/>
  <c r="E622" i="1"/>
  <c r="E621" i="1"/>
  <c r="E625" i="1"/>
  <c r="E624" i="1" s="1"/>
  <c r="E426" i="1"/>
  <c r="E425" i="1" s="1"/>
  <c r="E448" i="1"/>
  <c r="E447" i="1"/>
  <c r="E450" i="1"/>
  <c r="E449" i="1" s="1"/>
  <c r="E298" i="1"/>
  <c r="E297" i="1"/>
  <c r="F300" i="1"/>
  <c r="E300" i="1"/>
  <c r="E299" i="1" s="1"/>
  <c r="F299" i="1"/>
  <c r="E637" i="1" l="1"/>
  <c r="E636" i="1" s="1"/>
  <c r="E444" i="1"/>
  <c r="E443" i="1" s="1"/>
  <c r="E619" i="1"/>
  <c r="E618" i="1" s="1"/>
  <c r="E294" i="1"/>
  <c r="E293" i="1" s="1"/>
  <c r="F966" i="1"/>
  <c r="E966" i="1"/>
  <c r="F965" i="1"/>
  <c r="E965" i="1"/>
  <c r="F960" i="1"/>
  <c r="E960" i="1"/>
  <c r="E959" i="1" s="1"/>
  <c r="F959" i="1"/>
  <c r="E958" i="1"/>
  <c r="E957" i="1"/>
  <c r="E956" i="1"/>
  <c r="F948" i="1"/>
  <c r="F947" i="1" s="1"/>
  <c r="E948" i="1"/>
  <c r="E947" i="1" s="1"/>
  <c r="E946" i="1"/>
  <c r="E945" i="1"/>
  <c r="E944" i="1"/>
  <c r="E943" i="1"/>
  <c r="F942" i="1"/>
  <c r="F941" i="1" s="1"/>
  <c r="F936" i="1"/>
  <c r="E936" i="1"/>
  <c r="E935" i="1" s="1"/>
  <c r="F935" i="1"/>
  <c r="E934" i="1"/>
  <c r="E933" i="1"/>
  <c r="E932" i="1"/>
  <c r="E931" i="1"/>
  <c r="E914" i="1" s="1"/>
  <c r="E919" i="1"/>
  <c r="E918" i="1" s="1"/>
  <c r="F907" i="1"/>
  <c r="F906" i="1" s="1"/>
  <c r="E907" i="1"/>
  <c r="E906" i="1" s="1"/>
  <c r="F901" i="1"/>
  <c r="F900" i="1" s="1"/>
  <c r="E901" i="1"/>
  <c r="E900" i="1" s="1"/>
  <c r="F899" i="1"/>
  <c r="F893" i="1" s="1"/>
  <c r="E899" i="1"/>
  <c r="E893" i="1" s="1"/>
  <c r="F898" i="1"/>
  <c r="E898" i="1"/>
  <c r="E892" i="1" s="1"/>
  <c r="F891" i="1"/>
  <c r="E897" i="1"/>
  <c r="E891" i="1" s="1"/>
  <c r="E896" i="1"/>
  <c r="F881" i="1"/>
  <c r="E881" i="1"/>
  <c r="F868" i="1"/>
  <c r="F850" i="1" s="1"/>
  <c r="E875" i="1"/>
  <c r="F872" i="1"/>
  <c r="E872" i="1"/>
  <c r="F870" i="1"/>
  <c r="E869" i="1"/>
  <c r="E851" i="1" s="1"/>
  <c r="E14" i="1" s="1"/>
  <c r="E867" i="1"/>
  <c r="E866" i="1"/>
  <c r="F859" i="1"/>
  <c r="E859" i="1"/>
  <c r="E858" i="1" s="1"/>
  <c r="F858" i="1"/>
  <c r="F857" i="1"/>
  <c r="E857" i="1"/>
  <c r="F856" i="1"/>
  <c r="E856" i="1"/>
  <c r="F855" i="1"/>
  <c r="F849" i="1" s="1"/>
  <c r="E855" i="1"/>
  <c r="F854" i="1"/>
  <c r="F848" i="1" s="1"/>
  <c r="F10" i="1" s="1"/>
  <c r="E854" i="1"/>
  <c r="E853" i="1" s="1"/>
  <c r="E852" i="1" s="1"/>
  <c r="F835" i="1"/>
  <c r="E835" i="1"/>
  <c r="F834" i="1"/>
  <c r="E834" i="1"/>
  <c r="F829" i="1"/>
  <c r="E829" i="1"/>
  <c r="E828" i="1" s="1"/>
  <c r="F828" i="1"/>
  <c r="F823" i="1"/>
  <c r="F822" i="1" s="1"/>
  <c r="F817" i="1"/>
  <c r="F816" i="1" s="1"/>
  <c r="E817" i="1"/>
  <c r="E816" i="1" s="1"/>
  <c r="F805" i="1"/>
  <c r="E805" i="1"/>
  <c r="F804" i="1"/>
  <c r="E804" i="1"/>
  <c r="F799" i="1"/>
  <c r="E799" i="1"/>
  <c r="F798" i="1"/>
  <c r="E798" i="1"/>
  <c r="F793" i="1"/>
  <c r="E793" i="1"/>
  <c r="F792" i="1"/>
  <c r="E792" i="1"/>
  <c r="E791" i="1"/>
  <c r="E790" i="1"/>
  <c r="E789" i="1"/>
  <c r="E783" i="1" s="1"/>
  <c r="E788" i="1"/>
  <c r="E785" i="1"/>
  <c r="F775" i="1"/>
  <c r="E775" i="1"/>
  <c r="F774" i="1"/>
  <c r="E774" i="1"/>
  <c r="E773" i="1"/>
  <c r="E772" i="1"/>
  <c r="E771" i="1"/>
  <c r="E770" i="1"/>
  <c r="F763" i="1"/>
  <c r="E763" i="1"/>
  <c r="E762" i="1" s="1"/>
  <c r="F762" i="1"/>
  <c r="F757" i="1"/>
  <c r="F756" i="1" s="1"/>
  <c r="E757" i="1"/>
  <c r="E756" i="1" s="1"/>
  <c r="E755" i="1"/>
  <c r="E754" i="1"/>
  <c r="E753" i="1"/>
  <c r="F745" i="1"/>
  <c r="E745" i="1"/>
  <c r="F744" i="1"/>
  <c r="E744" i="1"/>
  <c r="E743" i="1"/>
  <c r="E742" i="1"/>
  <c r="E741" i="1"/>
  <c r="F733" i="1"/>
  <c r="E733" i="1"/>
  <c r="E732" i="1" s="1"/>
  <c r="F732" i="1"/>
  <c r="E731" i="1"/>
  <c r="E730" i="1"/>
  <c r="E729" i="1"/>
  <c r="E728" i="1"/>
  <c r="F715" i="1"/>
  <c r="F714" i="1" s="1"/>
  <c r="E715" i="1"/>
  <c r="E714" i="1" s="1"/>
  <c r="E713" i="1"/>
  <c r="E712" i="1"/>
  <c r="E709" i="1" s="1"/>
  <c r="F703" i="1"/>
  <c r="F702" i="1" s="1"/>
  <c r="E703" i="1"/>
  <c r="E702" i="1" s="1"/>
  <c r="F697" i="1"/>
  <c r="F696" i="1" s="1"/>
  <c r="E697" i="1"/>
  <c r="E696" i="1" s="1"/>
  <c r="F695" i="1"/>
  <c r="F689" i="1" s="1"/>
  <c r="E695" i="1"/>
  <c r="F694" i="1"/>
  <c r="F688" i="1" s="1"/>
  <c r="E694" i="1"/>
  <c r="F693" i="1"/>
  <c r="F687" i="1" s="1"/>
  <c r="E693" i="1"/>
  <c r="E692" i="1"/>
  <c r="F673" i="1"/>
  <c r="E673" i="1"/>
  <c r="E672" i="1" s="1"/>
  <c r="F672" i="1"/>
  <c r="F667" i="1"/>
  <c r="F666" i="1" s="1"/>
  <c r="E667" i="1"/>
  <c r="E666" i="1" s="1"/>
  <c r="F661" i="1"/>
  <c r="E661" i="1"/>
  <c r="E660" i="1" s="1"/>
  <c r="F660" i="1"/>
  <c r="E659" i="1"/>
  <c r="E653" i="1" s="1"/>
  <c r="E658" i="1"/>
  <c r="E652" i="1" s="1"/>
  <c r="E651" i="1"/>
  <c r="E650" i="1"/>
  <c r="F613" i="1"/>
  <c r="E613" i="1"/>
  <c r="E612" i="1" s="1"/>
  <c r="F612" i="1"/>
  <c r="E611" i="1"/>
  <c r="E610" i="1"/>
  <c r="E609" i="1"/>
  <c r="E608" i="1"/>
  <c r="F601" i="1"/>
  <c r="E601" i="1"/>
  <c r="E600" i="1" s="1"/>
  <c r="F600" i="1"/>
  <c r="F595" i="1"/>
  <c r="F594" i="1" s="1"/>
  <c r="E595" i="1"/>
  <c r="E594" i="1" s="1"/>
  <c r="E588" i="1"/>
  <c r="E587" i="1"/>
  <c r="E563" i="1" s="1"/>
  <c r="E586" i="1"/>
  <c r="E562" i="1" s="1"/>
  <c r="E585" i="1"/>
  <c r="E584" i="1"/>
  <c r="F577" i="1"/>
  <c r="F576" i="1" s="1"/>
  <c r="E577" i="1"/>
  <c r="E576" i="1" s="1"/>
  <c r="E571" i="1"/>
  <c r="E570" i="1" s="1"/>
  <c r="F565" i="1"/>
  <c r="E565" i="1"/>
  <c r="E564" i="1" s="1"/>
  <c r="F564" i="1"/>
  <c r="E561" i="1"/>
  <c r="E560" i="1"/>
  <c r="F553" i="1"/>
  <c r="E553" i="1"/>
  <c r="E552" i="1" s="1"/>
  <c r="F552" i="1"/>
  <c r="E547" i="1"/>
  <c r="E546" i="1" s="1"/>
  <c r="E545" i="1"/>
  <c r="E544" i="1"/>
  <c r="E543" i="1"/>
  <c r="E542" i="1"/>
  <c r="F509" i="1"/>
  <c r="F508" i="1" s="1"/>
  <c r="E509" i="1"/>
  <c r="E508" i="1" s="1"/>
  <c r="F503" i="1"/>
  <c r="E503" i="1"/>
  <c r="F502" i="1"/>
  <c r="E502" i="1"/>
  <c r="F493" i="1"/>
  <c r="F492" i="1" s="1"/>
  <c r="E493" i="1"/>
  <c r="E492" i="1" s="1"/>
  <c r="F487" i="1"/>
  <c r="F486" i="1" s="1"/>
  <c r="E487" i="1"/>
  <c r="E486" i="1" s="1"/>
  <c r="E480" i="1"/>
  <c r="E479" i="1" s="1"/>
  <c r="F479" i="1"/>
  <c r="E474" i="1"/>
  <c r="E473" i="1" s="1"/>
  <c r="F472" i="1"/>
  <c r="F466" i="1" s="1"/>
  <c r="E472" i="1"/>
  <c r="F471" i="1"/>
  <c r="E471" i="1"/>
  <c r="F438" i="1"/>
  <c r="E438" i="1"/>
  <c r="E437" i="1" s="1"/>
  <c r="F437" i="1"/>
  <c r="E436" i="1"/>
  <c r="E418" i="1" s="1"/>
  <c r="E435" i="1"/>
  <c r="E417" i="1" s="1"/>
  <c r="E434" i="1"/>
  <c r="E433" i="1"/>
  <c r="E415" i="1" s="1"/>
  <c r="F420" i="1"/>
  <c r="F419" i="1" s="1"/>
  <c r="E420" i="1"/>
  <c r="E419" i="1" s="1"/>
  <c r="F408" i="1"/>
  <c r="F407" i="1" s="1"/>
  <c r="E408" i="1"/>
  <c r="E407" i="1" s="1"/>
  <c r="E402" i="1"/>
  <c r="E401" i="1" s="1"/>
  <c r="F401" i="1"/>
  <c r="F396" i="1"/>
  <c r="E396" i="1"/>
  <c r="E395" i="1" s="1"/>
  <c r="F395" i="1"/>
  <c r="E394" i="1"/>
  <c r="E393" i="1"/>
  <c r="E392" i="1"/>
  <c r="E391" i="1"/>
  <c r="F384" i="1"/>
  <c r="F383" i="1" s="1"/>
  <c r="E384" i="1"/>
  <c r="E383" i="1" s="1"/>
  <c r="E382" i="1"/>
  <c r="E381" i="1"/>
  <c r="E380" i="1"/>
  <c r="E379" i="1"/>
  <c r="F354" i="1"/>
  <c r="F353" i="1" s="1"/>
  <c r="E354" i="1"/>
  <c r="E353" i="1" s="1"/>
  <c r="F330" i="1"/>
  <c r="E330" i="1"/>
  <c r="E329" i="1" s="1"/>
  <c r="F329" i="1"/>
  <c r="F324" i="1"/>
  <c r="F323" i="1" s="1"/>
  <c r="E324" i="1"/>
  <c r="E323" i="1" s="1"/>
  <c r="F322" i="1"/>
  <c r="F316" i="1" s="1"/>
  <c r="E322" i="1"/>
  <c r="F321" i="1"/>
  <c r="F315" i="1" s="1"/>
  <c r="F312" i="1" s="1"/>
  <c r="E321" i="1"/>
  <c r="E318" i="1" s="1"/>
  <c r="F285" i="1"/>
  <c r="E286" i="1"/>
  <c r="E285" i="1" s="1"/>
  <c r="E284" i="1"/>
  <c r="E283" i="1"/>
  <c r="E282" i="1"/>
  <c r="E280" i="1"/>
  <c r="F272" i="1"/>
  <c r="F271" i="1" s="1"/>
  <c r="E272" i="1"/>
  <c r="E271" i="1" s="1"/>
  <c r="E266" i="1"/>
  <c r="E265" i="1" s="1"/>
  <c r="F260" i="1"/>
  <c r="F259" i="1" s="1"/>
  <c r="E260" i="1"/>
  <c r="E259" i="1" s="1"/>
  <c r="F254" i="1"/>
  <c r="F253" i="1" s="1"/>
  <c r="E254" i="1"/>
  <c r="E253" i="1" s="1"/>
  <c r="F251" i="1"/>
  <c r="F245" i="1" s="1"/>
  <c r="E251" i="1"/>
  <c r="E250" i="1"/>
  <c r="E249" i="1"/>
  <c r="E248" i="1"/>
  <c r="F240" i="1"/>
  <c r="F239" i="1" s="1"/>
  <c r="E240" i="1"/>
  <c r="E239" i="1" s="1"/>
  <c r="F234" i="1"/>
  <c r="F233" i="1" s="1"/>
  <c r="E234" i="1"/>
  <c r="E233" i="1" s="1"/>
  <c r="F221" i="1"/>
  <c r="F220" i="1" s="1"/>
  <c r="E221" i="1"/>
  <c r="E220" i="1" s="1"/>
  <c r="E219" i="1"/>
  <c r="E218" i="1"/>
  <c r="E217" i="1"/>
  <c r="E216" i="1"/>
  <c r="F209" i="1"/>
  <c r="F208" i="1" s="1"/>
  <c r="E209" i="1"/>
  <c r="E208" i="1" s="1"/>
  <c r="F203" i="1"/>
  <c r="F202" i="1" s="1"/>
  <c r="E203" i="1"/>
  <c r="E202" i="1" s="1"/>
  <c r="F194" i="1"/>
  <c r="E195" i="1"/>
  <c r="E194" i="1" s="1"/>
  <c r="E193" i="1"/>
  <c r="E192" i="1"/>
  <c r="E191" i="1"/>
  <c r="E190" i="1"/>
  <c r="F183" i="1"/>
  <c r="F182" i="1" s="1"/>
  <c r="E183" i="1"/>
  <c r="E182" i="1" s="1"/>
  <c r="F177" i="1"/>
  <c r="F176" i="1" s="1"/>
  <c r="E177" i="1"/>
  <c r="E176" i="1" s="1"/>
  <c r="F170" i="1"/>
  <c r="F169" i="1" s="1"/>
  <c r="E170" i="1"/>
  <c r="E169" i="1" s="1"/>
  <c r="F164" i="1"/>
  <c r="E164" i="1"/>
  <c r="F80" i="1"/>
  <c r="E80" i="1"/>
  <c r="F79" i="1"/>
  <c r="E79" i="1"/>
  <c r="F74" i="1"/>
  <c r="E74" i="1"/>
  <c r="E73" i="1" s="1"/>
  <c r="F73" i="1"/>
  <c r="F67" i="1"/>
  <c r="F66" i="1" s="1"/>
  <c r="E67" i="1"/>
  <c r="E66" i="1" s="1"/>
  <c r="F61" i="1"/>
  <c r="E61" i="1"/>
  <c r="E60" i="1" s="1"/>
  <c r="F60" i="1"/>
  <c r="F55" i="1"/>
  <c r="F54" i="1" s="1"/>
  <c r="E55" i="1"/>
  <c r="E54" i="1" s="1"/>
  <c r="F49" i="1"/>
  <c r="F48" i="1" s="1"/>
  <c r="E49" i="1"/>
  <c r="E48" i="1" s="1"/>
  <c r="F42" i="1"/>
  <c r="E43" i="1"/>
  <c r="E42" i="1" s="1"/>
  <c r="F37" i="1"/>
  <c r="E37" i="1"/>
  <c r="E36" i="1" s="1"/>
  <c r="F36" i="1"/>
  <c r="F35" i="1"/>
  <c r="E35" i="1"/>
  <c r="E27" i="1" s="1"/>
  <c r="F34" i="1"/>
  <c r="F26" i="1" s="1"/>
  <c r="F21" i="1" s="1"/>
  <c r="E34" i="1"/>
  <c r="F27" i="1" l="1"/>
  <c r="E29" i="1"/>
  <c r="E28" i="1" s="1"/>
  <c r="E26" i="1"/>
  <c r="E23" i="1"/>
  <c r="E317" i="1"/>
  <c r="E691" i="1"/>
  <c r="E690" i="1" s="1"/>
  <c r="F20" i="1"/>
  <c r="E25" i="1"/>
  <c r="F311" i="1"/>
  <c r="E163" i="1"/>
  <c r="F163" i="1"/>
  <c r="F29" i="1"/>
  <c r="F28" i="1" s="1"/>
  <c r="F12" i="1"/>
  <c r="F8" i="1" s="1"/>
  <c r="F7" i="1" s="1"/>
  <c r="F685" i="1"/>
  <c r="F684" i="1" s="1"/>
  <c r="F847" i="1"/>
  <c r="F846" i="1" s="1"/>
  <c r="F691" i="1"/>
  <c r="F690" i="1" s="1"/>
  <c r="N684" i="1" s="1"/>
  <c r="E895" i="1"/>
  <c r="E894" i="1" s="1"/>
  <c r="F892" i="1"/>
  <c r="F889" i="1" s="1"/>
  <c r="F888" i="1" s="1"/>
  <c r="F895" i="1"/>
  <c r="F894" i="1" s="1"/>
  <c r="E916" i="1"/>
  <c r="E739" i="1"/>
  <c r="E738" i="1" s="1"/>
  <c r="E915" i="1"/>
  <c r="E954" i="1"/>
  <c r="E953" i="1" s="1"/>
  <c r="E708" i="1"/>
  <c r="E751" i="1"/>
  <c r="E750" i="1" s="1"/>
  <c r="E541" i="1"/>
  <c r="E540" i="1" s="1"/>
  <c r="E559" i="1"/>
  <c r="E558" i="1" s="1"/>
  <c r="E727" i="1"/>
  <c r="E726" i="1" s="1"/>
  <c r="E787" i="1"/>
  <c r="E786" i="1" s="1"/>
  <c r="E865" i="1"/>
  <c r="E769" i="1"/>
  <c r="E768" i="1" s="1"/>
  <c r="E390" i="1"/>
  <c r="E389" i="1" s="1"/>
  <c r="E378" i="1"/>
  <c r="E377" i="1" s="1"/>
  <c r="F468" i="1"/>
  <c r="F467" i="1" s="1"/>
  <c r="F465" i="1"/>
  <c r="F462" i="1" s="1"/>
  <c r="F461" i="1" s="1"/>
  <c r="E215" i="1"/>
  <c r="E214" i="1" s="1"/>
  <c r="E247" i="1"/>
  <c r="E245" i="1" s="1"/>
  <c r="E278" i="1"/>
  <c r="E277" i="1" s="1"/>
  <c r="F864" i="1"/>
  <c r="F853" i="1"/>
  <c r="F852" i="1" s="1"/>
  <c r="F318" i="1"/>
  <c r="F317" i="1" s="1"/>
  <c r="N311" i="1" s="1"/>
  <c r="E849" i="1"/>
  <c r="E917" i="1"/>
  <c r="E464" i="1"/>
  <c r="E465" i="1"/>
  <c r="E466" i="1"/>
  <c r="F879" i="1"/>
  <c r="E688" i="1"/>
  <c r="E784" i="1"/>
  <c r="E848" i="1"/>
  <c r="E870" i="1"/>
  <c r="E942" i="1"/>
  <c r="E941" i="1" s="1"/>
  <c r="E782" i="1"/>
  <c r="E583" i="1"/>
  <c r="E582" i="1" s="1"/>
  <c r="E463" i="1"/>
  <c r="E314" i="1"/>
  <c r="E315" i="1"/>
  <c r="E316" i="1"/>
  <c r="E313" i="1"/>
  <c r="E432" i="1"/>
  <c r="E431" i="1" s="1"/>
  <c r="E189" i="1"/>
  <c r="E188" i="1" s="1"/>
  <c r="E607" i="1"/>
  <c r="E606" i="1" s="1"/>
  <c r="E414" i="1"/>
  <c r="E413" i="1" s="1"/>
  <c r="E468" i="1"/>
  <c r="E467" i="1" s="1"/>
  <c r="E649" i="1"/>
  <c r="E648" i="1" s="1"/>
  <c r="E686" i="1"/>
  <c r="E687" i="1"/>
  <c r="E689" i="1"/>
  <c r="E868" i="1"/>
  <c r="E850" i="1" s="1"/>
  <c r="E655" i="1"/>
  <c r="E654" i="1" s="1"/>
  <c r="E930" i="1"/>
  <c r="E929" i="1" s="1"/>
  <c r="E879" i="1"/>
  <c r="E890" i="1"/>
  <c r="E889" i="1" s="1"/>
  <c r="E888" i="1" s="1"/>
  <c r="E10" i="1" l="1"/>
  <c r="E13" i="1"/>
  <c r="E12" i="1"/>
  <c r="F13" i="1"/>
  <c r="E864" i="1"/>
  <c r="E913" i="1"/>
  <c r="E912" i="1" s="1"/>
  <c r="E685" i="1"/>
  <c r="E684" i="1" s="1"/>
  <c r="E312" i="1"/>
  <c r="E311" i="1" s="1"/>
  <c r="E781" i="1"/>
  <c r="E780" i="1" s="1"/>
  <c r="E462" i="1"/>
  <c r="E461" i="1" s="1"/>
  <c r="E21" i="1"/>
  <c r="E20" i="1" s="1"/>
  <c r="E847" i="1"/>
  <c r="E846" i="1" s="1"/>
  <c r="E8" i="1" l="1"/>
  <c r="E7" i="1" s="1"/>
</calcChain>
</file>

<file path=xl/comments1.xml><?xml version="1.0" encoding="utf-8"?>
<comments xmlns="http://schemas.openxmlformats.org/spreadsheetml/2006/main">
  <authors>
    <author>Елена Горбачева</author>
  </authors>
  <commentList>
    <comment ref="G879" authorId="0" shapeId="0">
      <text>
        <r>
          <rPr>
            <b/>
            <sz val="9"/>
            <color indexed="81"/>
            <rFont val="Tahoma"/>
            <charset val="1"/>
          </rPr>
          <t>Елена Горбачева:</t>
        </r>
        <r>
          <rPr>
            <sz val="9"/>
            <color indexed="81"/>
            <rFont val="Tahoma"/>
            <charset val="1"/>
          </rPr>
          <t xml:space="preserve">
спросить пояснения у фонда</t>
        </r>
      </text>
    </comment>
  </commentList>
</comments>
</file>

<file path=xl/sharedStrings.xml><?xml version="1.0" encoding="utf-8"?>
<sst xmlns="http://schemas.openxmlformats.org/spreadsheetml/2006/main" count="2019" uniqueCount="689">
  <si>
    <t>руб</t>
  </si>
  <si>
    <t>№
п/п</t>
  </si>
  <si>
    <t>Наименование Программы/подпрограммы/основного мероприятия/мероприятия</t>
  </si>
  <si>
    <t>Администратор/Исполнитель</t>
  </si>
  <si>
    <t>Источник финансирования</t>
  </si>
  <si>
    <t>Объем финансирования в соответствии с Программой 
(в редакции на 31 декабря отчетного года)</t>
  </si>
  <si>
    <t>Наименование целевого индикатора (показателя)</t>
  </si>
  <si>
    <t>Факт</t>
  </si>
  <si>
    <t>4.</t>
  </si>
  <si>
    <t>Государственная программа Ивановской области "Развитие здравоохранения Ивановской области"</t>
  </si>
  <si>
    <t>Департамент здравоохранения Ивановской области</t>
  </si>
  <si>
    <t>Всего:</t>
  </si>
  <si>
    <t xml:space="preserve">Смертность населения от всех причин
</t>
  </si>
  <si>
    <t>на 1000 населения</t>
  </si>
  <si>
    <t>бюджетные ассигнования всего, в т.ч.:</t>
  </si>
  <si>
    <t xml:space="preserve">Младенческая смертность
</t>
  </si>
  <si>
    <t>на 1000 родившихся живыми</t>
  </si>
  <si>
    <t xml:space="preserve"> - областной бюджет</t>
  </si>
  <si>
    <t xml:space="preserve">Обеспеченность населения врачами
</t>
  </si>
  <si>
    <t>на 10 тыс.населения</t>
  </si>
  <si>
    <t xml:space="preserve"> - федеральный бюджет</t>
  </si>
  <si>
    <t xml:space="preserve">Количество среднего медицинского персонала, приходящегося на 1 врача
</t>
  </si>
  <si>
    <t>человек</t>
  </si>
  <si>
    <t xml:space="preserve"> - бюджеты государственных внебюджетных фондов</t>
  </si>
  <si>
    <t xml:space="preserve">Общая продолжительность жизни
</t>
  </si>
  <si>
    <t>лет</t>
  </si>
  <si>
    <t>-</t>
  </si>
  <si>
    <t xml:space="preserve">бюджет территориального фонда обязательного медицинского страхования Ивановской области
</t>
  </si>
  <si>
    <t>Суммарный коэффициент рождаемости</t>
  </si>
  <si>
    <t>единица</t>
  </si>
  <si>
    <t>Естественный прирост населения</t>
  </si>
  <si>
    <t>Смертность населения в трудоспособном возрасте</t>
  </si>
  <si>
    <t>на 100 тыс. населения</t>
  </si>
  <si>
    <t>Смертность от болезней системы кровообращения</t>
  </si>
  <si>
    <t>Смертность от новообразований (в том числе злокачественных)</t>
  </si>
  <si>
    <t>Среднемесячная начисленная заработная плата по виду экономической деятельности "Деятельность в области здравоохранения и социальных услуг"</t>
  </si>
  <si>
    <t>рублей</t>
  </si>
  <si>
    <t>1.</t>
  </si>
  <si>
    <t>Подпрограмма "Модернизация системы здравоохранения Ивановской области"</t>
  </si>
  <si>
    <t>внебюджетное финансирование</t>
  </si>
  <si>
    <t>1.1.</t>
  </si>
  <si>
    <t>Основное мероприятие "Укрепление материально-технической базы областных учреждений здравоохранения"</t>
  </si>
  <si>
    <t>1.1.1.</t>
  </si>
  <si>
    <t>Капитальный ремонт областных учреждений здравоохранения</t>
  </si>
  <si>
    <t>Удельный вес медицинских организаций, в которых проведены работы по капитальному ремонту, по отношению к общему количеству медицинских организаций</t>
  </si>
  <si>
    <t>%</t>
  </si>
  <si>
    <t>1.1.2.</t>
  </si>
  <si>
    <t xml:space="preserve">Доля учреждений здравоохранения, которые дооснащены в соответствующем году оборудованием, в общем количестве приоритетных медицинских организаций, в которых оказываются медицинские услуги
</t>
  </si>
  <si>
    <t>1.1.3.</t>
  </si>
  <si>
    <t xml:space="preserve">Закупка реактивов и расходных материалов, необходимых для функционирования комплекса генетического оборудования ОБУЗ "Бюро судебно-медицинской экспертизы Ивановской области"
</t>
  </si>
  <si>
    <t xml:space="preserve">Обеспеченность учреждения здравоохранения реактивами и расходными материалами в целях функционирования генетического комплекса
</t>
  </si>
  <si>
    <t>1.1.4.</t>
  </si>
  <si>
    <t xml:space="preserve">Разработка (корректировка) проектно-сметной документации на капитальный ремонт областных учреждений здравоохранения
</t>
  </si>
  <si>
    <t xml:space="preserve">Удельный вес медицинских организаций, которым необходимо разработать проектно-сметную документацию с целью проведения работ по капитальному ремонту в текущем году, по отношению к общему количеству медицинских организаций
</t>
  </si>
  <si>
    <t>1.1.5.</t>
  </si>
  <si>
    <t xml:space="preserve">Приобретение передвижных медицинских комплексов для оказания медицинской помощи жителям населенных пунктов с численностью населения до 100 человек за счет средств резервного фонда Правительства Российской Федерации
</t>
  </si>
  <si>
    <t>Увеличение в 2019 году числа посещений сельскими жителями передвижных медицинских комплексов</t>
  </si>
  <si>
    <t>1.1.6.</t>
  </si>
  <si>
    <t xml:space="preserve">Внедрение медицинских информационных систем в медицинских организациях государственной и муниципальной систем здравоохранения, оказывающих первичную медико-санитарную помощь, за счет средств резервного фонда Правительства Российской Федерации
</t>
  </si>
  <si>
    <t xml:space="preserve">Внедрение и использование медицинскими организациями медицинских информационных систем, соответствующих утверждаемым Министерством здравоохранения Российской Федерации требованиям, обеспечение их информационного взаимодействия с государственными информационными системами в сфере здравоохранения субъектов Российской Федерации и единой государственной информационной системой в сфере здравоохранения
</t>
  </si>
  <si>
    <t xml:space="preserve">Ведение в медицинских организациях расписаний приема врачей в электронном виде и обеспечение возможности дистанционной записи граждан на прием к врачу с использованием Единого портала государственных и муниципальных услуг (функций)
</t>
  </si>
  <si>
    <t>Обеспечение медицинскими организациями электронного медицинского документооборота, в том числе:</t>
  </si>
  <si>
    <t xml:space="preserve"> - ведение электронных медицинских карт пациентов</t>
  </si>
  <si>
    <t xml:space="preserve"> - обеспечение обмена медицинской документацией в форме электронных документов между медицинскими организациями</t>
  </si>
  <si>
    <t>- автоматизированное взаимодействие с единой государственной информационной системой в сфере здравоохранения, включая передачу в нее сведений, содержащихся в медицинских информационных системах, предусмотренных пунктами 2 - 5 части 3 статьи 91.1 Федеральн</t>
  </si>
  <si>
    <t xml:space="preserve"> - формирование счетов (реестра счетов) за оказанную медицинскую помощь и автоматизированное информационное взаимодействие с информационными системами территориальных фондов обязательного медицинского страхования</t>
  </si>
  <si>
    <t xml:space="preserve">Приобретение автомобилей скорой медицинской помощи
</t>
  </si>
  <si>
    <t xml:space="preserve">Доля медицинских организаций, оказывающих скорую медицинскую помощь, в которых обновлен парк автомобилей скорой помощи за счет средств областного бюджета
</t>
  </si>
  <si>
    <t>1.1.7.</t>
  </si>
  <si>
    <t xml:space="preserve">Приобретение автотранспорта областным учреждениям здравоохранения
</t>
  </si>
  <si>
    <t xml:space="preserve">Количество приобретенного автотранспорта
</t>
  </si>
  <si>
    <t>1.2.1.</t>
  </si>
  <si>
    <t xml:space="preserve">Переоснащение медицинским оборудованием региональных медицинских организаций, оказывающих помощь больным онкологическими заболеваниями (диспансеров/больниц)
</t>
  </si>
  <si>
    <t>ед.</t>
  </si>
  <si>
    <t>Удельный вес больных со злокачественными новообразованиями, состоящих на учете 5 лет и более, %</t>
  </si>
  <si>
    <t xml:space="preserve">Одногодичная летальность больных со злокачественными новообразованиями (умерли в течение первого года с момента установления диагноза из числа больных, впервые взятых на учет в предыдущем году)
</t>
  </si>
  <si>
    <t xml:space="preserve">Доля злокачественных новообразований, выявленных на ранних стадиях
</t>
  </si>
  <si>
    <t>1.2.2.</t>
  </si>
  <si>
    <t xml:space="preserve">Доля медицинских организаций, которым разработана проектно-сметная документация с целью проведения работ по капитальному ремонту в текущем году, по отношению к общему количеству медицинских организаций, участвующих в "Региональном проекте "Борьба с онкологическими заболеваниями"
</t>
  </si>
  <si>
    <t>1.2.3.</t>
  </si>
  <si>
    <t xml:space="preserve">Капитальный ремонт областных учреждений здравоохранения
</t>
  </si>
  <si>
    <t xml:space="preserve">Доля медицинских организаций, в которых проведены работы по капитальному ремонту, по отношению к общему количеству медицинских организаций, участвующих в "Региональном проекте "Борьба с онкологическими заболеваниями"
</t>
  </si>
  <si>
    <t>1.2.4.</t>
  </si>
  <si>
    <t xml:space="preserve">Приобретение оборудования областными учреждениями здравоохранения
</t>
  </si>
  <si>
    <t xml:space="preserve">Количество медицинских организаций, оснащенных оборудованием в рамках "Регионального проекта "Борьба с онкологическими заболеваниями"
и заболеваниями
</t>
  </si>
  <si>
    <t>1.3.</t>
  </si>
  <si>
    <t xml:space="preserve">Региональный проект "Борьба с сердечно-сосудистыми заболеваниями"
</t>
  </si>
  <si>
    <t>1.3.1.</t>
  </si>
  <si>
    <t xml:space="preserve">Оснащение оборудованием региональных сосудистых центров и первичных сосудистых отделений
</t>
  </si>
  <si>
    <t xml:space="preserve">Переоснащение/дооснащение медицинским оборудованием региональных сосудистых центров и первичных сосудистых отделений
</t>
  </si>
  <si>
    <t xml:space="preserve">Смертность от инфаркта миокарда, на 100 тыс. населения
</t>
  </si>
  <si>
    <t>чел.</t>
  </si>
  <si>
    <t>Смертность от острого нарушения мозгового кровообращения, на 100 тыс. населения</t>
  </si>
  <si>
    <t xml:space="preserve">Больничная летальность от инфаркта миокарда, %
</t>
  </si>
  <si>
    <t xml:space="preserve">Больничная летальность от острого нарушения мозгового кровообращения, %
</t>
  </si>
  <si>
    <t>Отношение числа рентгенэндоваскулярных вмешательств в лечебных целях к общему числу выбывших больных, перенесших острый коронарный синдром, %</t>
  </si>
  <si>
    <t xml:space="preserve">Количество рентгенэндоваскулярных вмешательств в лечебных целях, тыс. ед
</t>
  </si>
  <si>
    <t>тыс. ед.</t>
  </si>
  <si>
    <t xml:space="preserve">Доля профильных госпитализаций пациентов с острыми нарушениями мозгового кровообращения, доставленных автомобилями скорой медицинской помощи, %
</t>
  </si>
  <si>
    <t>1.3.2.</t>
  </si>
  <si>
    <t xml:space="preserve">Доля медицинских организаций, которым разработана проектно-сметная документация с целью проведения работ по капитальному ремонту в текущем году, по отношению к общему количеству медицинских организаций, участвующих в "Региональном проекте "Борьба с сердечно-сосудистыми заболеваниями"
</t>
  </si>
  <si>
    <t>1.3.3.</t>
  </si>
  <si>
    <t xml:space="preserve">Доля медицинских организаций, в которых проведены работы по капитальному ремонту, по отношению к общему количеству медицинских организаций, участвующих в "Региональном проекте "Борьба с сердечно-сосудистыми заболеваниями"
</t>
  </si>
  <si>
    <t>1.4.</t>
  </si>
  <si>
    <t xml:space="preserve">Региональный проект "Развитие детского здравоохранения, включая создание современной инфраструктуры оказания медицинской помощи детям"
</t>
  </si>
  <si>
    <t>1.4.1.</t>
  </si>
  <si>
    <t xml:space="preserve">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
</t>
  </si>
  <si>
    <t xml:space="preserve">Снижение младенческой смертности (до 4,5 случая на 1 тыс. родившихся детей)
</t>
  </si>
  <si>
    <t xml:space="preserve">промилле (0,1 процента)
</t>
  </si>
  <si>
    <t>Доля преждевременных родов (22 - 37 недель) в перинатальных центрах (%)</t>
  </si>
  <si>
    <t>Смертность детей в возрасте 0 - 4 года на 1000 родившихся живыми</t>
  </si>
  <si>
    <t>Смертность детей в возрасте 0 - 17 лет на 100000 детей соответствующего возраста</t>
  </si>
  <si>
    <t>число случаев на 100 тысяч детей соответствующего возраста</t>
  </si>
  <si>
    <t>Доля посещений детьми медицинских организаций с профилактическими целями</t>
  </si>
  <si>
    <t>Доля взятых под диспансерное наблюдение детей в возрасте 0 - 17 лет с впервые в жизни установленными диагнозами болезней костно-мышечной системы и соединительной ткани</t>
  </si>
  <si>
    <t>Доля взятых под диспансерное наблюдение детей в возрасте 0 - 17 лет с впервые в жизни установленными диагнозами болезней глаза и его придаточного аппарата</t>
  </si>
  <si>
    <t>Доля взятых под диспансерное наблюдение детей в возрасте 0 - 17 лет с впервые в жизни установленными диагнозами болезней органов пищеварения</t>
  </si>
  <si>
    <t>Доля взятых под диспансерное наблюдение детей в возрасте 0 - 17 лет с впервые в жизни установленными диагнозами болезней органов кровообращения</t>
  </si>
  <si>
    <t>Доля взятых под диспансерное наблюдение детей в возрасте 0 - 17 лет с впервые в жизни установленными диагнозами болезней эндокринной системы, расстройств питания и нарушения обмена веществ</t>
  </si>
  <si>
    <t>Доля детских поликлиник и детских поликлинических отделений медицинских организаций, дооснащенных медицинскими изделиями, с целью приведения их в соответствие с требованиями приказа Минздрава России от 07.03.2018 N 92н</t>
  </si>
  <si>
    <t xml:space="preserve">Доля детей в возрасте 0 - 17 лет от общей численности детского населения, пролеченных в дневных стационарах медицинских организаций, оказывающих медицинскую помощь в амбулаторных условиях
</t>
  </si>
  <si>
    <t>Доля детских поликлиник и детских поликлинических отделений медицинских организаций, реализовавших организационно-планировочные решения внутренних пространств, обеспечивающих комфортность пребывания детей, в соответствии с требованиями приказа Минздрава России от 07.03.2018 N 92н</t>
  </si>
  <si>
    <t>1.4.2.</t>
  </si>
  <si>
    <t xml:space="preserve">Доля медицинских организаций, которым разработана проектно-сметная документация с целью проведения работ по капитальному ремонту в текущем году, по отношению к запланированным
</t>
  </si>
  <si>
    <t>1.4.3.</t>
  </si>
  <si>
    <t xml:space="preserve">Работы по капитальному ремонту детской поликлиники № 6 выполнены в полном объеме. Остаток денежных средств в сумме 6 821 623,99 руб. образовался в ходе проведения конкурсных процедур </t>
  </si>
  <si>
    <t xml:space="preserve">Доля медицинских организаций, в которых выполнен капитальный ремонт в текущем году, по отношению к запланированным
</t>
  </si>
  <si>
    <t>1.5.</t>
  </si>
  <si>
    <t xml:space="preserve">Региональный проект "Развитие системы оказания первичной медико-санитарной помощи"
</t>
  </si>
  <si>
    <t>Число граждан, прошедших профилактические осмотры</t>
  </si>
  <si>
    <t xml:space="preserve">миллионов человек
</t>
  </si>
  <si>
    <t>Доля впервые в жизни установленных неинфекционных заболеваний, выявленных при проведении диспансеризации и профилактическом медицинском осмотре</t>
  </si>
  <si>
    <t>Доля записей к врачу, совершенных гражданами без очного обращения в регистратуру медицинской организации</t>
  </si>
  <si>
    <t>Доля обоснованных жалоб (от общего количества поступивших жалоб), урегулированных в досудебном порядке страховыми медицинскими организациями</t>
  </si>
  <si>
    <t>Доля медицинских организаций, оказывающих в рамках обязательного медицинского страхования первичную медико-санитарную помощь, на базе которых функционируют каналы связи граждан со страховыми представителями страховых медицинских организаций (пост страхового представителя, телефон, терминал связи со страховым представителем)</t>
  </si>
  <si>
    <t>Количество посещений при выездах мобильных медицинских бригад</t>
  </si>
  <si>
    <t>тысяч посещений</t>
  </si>
  <si>
    <t>Количество медицинских организаций, участвующих в создании и тиражировании "Новой модели медицинской организации, оказывающей первичную медико-санитарную помощь"</t>
  </si>
  <si>
    <t>1.5.1.</t>
  </si>
  <si>
    <t xml:space="preserve">Оснащение медицинских организаций передвижными медицинскими комплексами для оказания медицинской помощи жителям населенных пунктов с численностью населения до 100 человек
</t>
  </si>
  <si>
    <t>Приобретено мобильных медицинских комплексов</t>
  </si>
  <si>
    <t>шт.</t>
  </si>
  <si>
    <t>1.5.2.</t>
  </si>
  <si>
    <t xml:space="preserve">Создание и замена фельдшерских, фельдшерско-акушерских пунктов и врачебных амбулаторий для населенных пунктов с численностью населения от 100 до 2000 человек"
</t>
  </si>
  <si>
    <t>Контракт заключен на сумму 7 826 666,67 рублей. Работы выполнены в полном объеме</t>
  </si>
  <si>
    <t xml:space="preserve">Создание/замена новых фельдшерских, фельдшерско-акушерских пунктов, врачебных амбулаторий
</t>
  </si>
  <si>
    <t xml:space="preserve">Приобретение и установка модульных конструкций фельдшерско-акушерских пунктов и врачебных амбулаторий для населенных пунктов с численностью населения от 100 до 2000 человек
</t>
  </si>
  <si>
    <t xml:space="preserve">Приобретение и установка новых фельдшерских, фельдшерско-акушерских пунктов, врачебных амбулаторий
</t>
  </si>
  <si>
    <t>1.5.4.</t>
  </si>
  <si>
    <t>1.6.</t>
  </si>
  <si>
    <t xml:space="preserve">Региональный проект "Создание единого цифрового контура в здравоохранении на основе единой государственной информационной системы здравоохранения (ЕГИСЗ)"
</t>
  </si>
  <si>
    <t>1.6.1.</t>
  </si>
  <si>
    <t xml:space="preserve">Создание единого цифрового контура в здравоохранении на основе единой государственной информационной системы здравоохранения (ЕГИСЗ)"
</t>
  </si>
  <si>
    <t xml:space="preserve">В результате неисполнения обязательств поставщиком по заключенному контракту </t>
  </si>
  <si>
    <t xml:space="preserve">Число граждан, воспользовавшихся услугами (сервисами) в Личном кабинете пациента "Мое здоровье" на Едином портале государственных услуг и функций в отчетном году
</t>
  </si>
  <si>
    <t xml:space="preserve">тыс. человек </t>
  </si>
  <si>
    <t>Доля медицинских организаций государственной и муниципальной систем здравоохранения, обеспечивающих преемственность оказания медицинской помощи гражданам путем организации информационного взаимодействия с централизованными подсистемами государственных информационных систем в сфере здравоохранения субъектов Российской Федерации</t>
  </si>
  <si>
    <t>Доля медицинских организаций государственной и муниципальной систем здравоохранения, обеспечивающих доступ граждан к электронным медицинским документам в Личном кабинете пациента "Мое здоровье" на Едином портале государственных услуг и функций</t>
  </si>
  <si>
    <t>Доля медицинских организаций государственной и муниципальной систем здравоохранения, использующих медицинские информационные системы для организации и оказания медицинской помощи гражданам, обеспечивающих информационное взаимодействие с ЕГИСЗ, %</t>
  </si>
  <si>
    <t>2.</t>
  </si>
  <si>
    <t>Подпрограмма "Профилактика заболеваний и формирование здорового образа жизни. Развитие первичной медико-санитарной помощи"</t>
  </si>
  <si>
    <t>2.1.</t>
  </si>
  <si>
    <t>Основное мероприятие "Оказание первичной медико-санитарной помощи"</t>
  </si>
  <si>
    <t>2.1.1.</t>
  </si>
  <si>
    <t>Повышение средней заработной платы отдельным категориям работников учреждений бюджетной сферы до средней заработной платы в Ивановской области в соответствии с указами Президента Российской Федерации</t>
  </si>
  <si>
    <t>Соотношение средней заработной платы врачей и иных работников медицинских организаций, имеющих высшее медицинское (фармацевтическое) или иное высшее профессиональное образование, предоставляющих медицинские услуги (обеспечивающих предоставление медицинских услуг), и средней заработной платы в субъектах Российской Федерации</t>
  </si>
  <si>
    <t>Соотношение средней заработной платы среднего медицинского (фармацевтического) персонала (персонала, обеспечивающего предоставление медицинских услуг) и средней заработной платы в субъектах Российской Федерации</t>
  </si>
  <si>
    <t>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t>
  </si>
  <si>
    <t>2.1.2.</t>
  </si>
  <si>
    <t>Оказание первичной медико-санитарной помощи в амбулаторных условиях</t>
  </si>
  <si>
    <t>Число посещений, в т.ч. по профилям:</t>
  </si>
  <si>
    <t>условных единиц</t>
  </si>
  <si>
    <t>Число посещений. Психиатрия</t>
  </si>
  <si>
    <t>Число посещений. Фтизиатрия</t>
  </si>
  <si>
    <t>Число посещений. Наркология</t>
  </si>
  <si>
    <t>Число посещений. Венерология</t>
  </si>
  <si>
    <t>Число посещений. Профпатология</t>
  </si>
  <si>
    <t>Число посещений с профилактической и иными целями, в т.ч. по профилям:</t>
  </si>
  <si>
    <t xml:space="preserve">Число посещений с профилактической и иными целями. Психиатрия </t>
  </si>
  <si>
    <t>Число посещений с профилактической и иными целями. Фтизиатрия</t>
  </si>
  <si>
    <t>Число посещений с профилактической и иными целями. Наркология</t>
  </si>
  <si>
    <t>Число посещений с профилактической и иными целями. Венерология</t>
  </si>
  <si>
    <t>Число посещений с профилактической и иными целями. Профпатология</t>
  </si>
  <si>
    <t>Число посещений по поводу заболевания, в т.ч. по профилям:</t>
  </si>
  <si>
    <t>Число посещений по поводу заболевания. Психиатрия</t>
  </si>
  <si>
    <t>Число посещений по поводу заболевания. Фтизиатрия</t>
  </si>
  <si>
    <t>Число посещений по поводу заболевания. Наркология</t>
  </si>
  <si>
    <t>Число посещений по поводу заболевания. Венерология</t>
  </si>
  <si>
    <t>Число обращений по поводу заболевания, в т.ч. по профилям:</t>
  </si>
  <si>
    <t>Число обращений по поводу заболевания. Психиатрия</t>
  </si>
  <si>
    <t>Число обращений по поводу заболевания. Фтизиатрия</t>
  </si>
  <si>
    <t>Число обращений по поводу заболевания. Наркология</t>
  </si>
  <si>
    <t>Число обращений по поводу заболевания. Венерология</t>
  </si>
  <si>
    <t>Соответствие порядкам оказания медицинской помощи и на основе стандартов медицинской помощи</t>
  </si>
  <si>
    <t>Удовлетворенность потребителей в оказанной государственной услуге</t>
  </si>
  <si>
    <t>Закупка аллергена туберкулезного для проведения иммунодиагностики</t>
  </si>
  <si>
    <t>Охват туберкулинодиагностикой детского населения Ивановской области от 1 года до 17 лет включительно</t>
  </si>
  <si>
    <t>2.2.</t>
  </si>
  <si>
    <t>Основное мероприятие "Профилактика инфекционных заболеваний, включая иммунопрофилактику"</t>
  </si>
  <si>
    <t>2.2.1.</t>
  </si>
  <si>
    <t xml:space="preserve">Обеспечение государственных учреждений здравоохранения Ивановской области иммунобиологическими лекарственными препаратами для иммунопрофилактики в целях проведения профилактических прививок, включенных в календарь профилактических прививок по эпидемическим показаниям
</t>
  </si>
  <si>
    <t>Поставка в государственные учреждения здравоохранения Ивановской области иммунобиологических лекарственных препаратов в целях проведения профилактических прививок, включенных в календарь профилактических прививок по эпидемическим показаниям</t>
  </si>
  <si>
    <t>доз</t>
  </si>
  <si>
    <t>2.3.</t>
  </si>
  <si>
    <t>Основное мероприятие "Обеспечение лекарственными препаратами, медицинскими изделиями и лечебным питанием отдельных групп населения Ивановской области"</t>
  </si>
  <si>
    <t>2.3.1.</t>
  </si>
  <si>
    <t>Реализация отдельных полномочий в области лекарственного обеспечения</t>
  </si>
  <si>
    <t xml:space="preserve">Численность граждан, которые включены в Федеральный регистр лиц, имеющих право на получение государственной социальной помощи,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t>
  </si>
  <si>
    <t>2.3.2.</t>
  </si>
  <si>
    <t>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</si>
  <si>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Численность граждан, которые включены в Федеральный регистр лиц, имеющих право на получение государственной социальной помощи, и которые не отказались от социальной услуги в виде обеспечения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</si>
  <si>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2.3.3.</t>
  </si>
  <si>
    <t>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IV типов, а также после трансплантации органов и (или) тканей</t>
  </si>
  <si>
    <t xml:space="preserve">Доля рецептов, находящихся на отсроченном обеспечени
</t>
  </si>
  <si>
    <t>2.4.</t>
  </si>
  <si>
    <t xml:space="preserve">"Региональный проект "Старшее поколение
</t>
  </si>
  <si>
    <t>2.4.1.</t>
  </si>
  <si>
    <t xml:space="preserve">Проведение вакцинации против пневмококковой инфекции граждан старше трудоспособного возраста из группы риска, проживающих в организациях социального обслуживания
</t>
  </si>
  <si>
    <t xml:space="preserve">Не менее 95% лиц старше трудоспособного возраста из групп риска, проживающих в организациях социального обслуживания, прошли к концу 2024 года вакцинацию против пневмококковой инфекции
</t>
  </si>
  <si>
    <t xml:space="preserve">95,0
</t>
  </si>
  <si>
    <t xml:space="preserve">Охват граждан старше трудоспособного возраста
профилактическими осмотрами, включая диспансеризацию
</t>
  </si>
  <si>
    <t xml:space="preserve">Уровень госпитализации на геронтологические койки лиц старше 60 лет на 10 тыс. населения соответствующего возраста
</t>
  </si>
  <si>
    <t xml:space="preserve">условных единиц
</t>
  </si>
  <si>
    <t>2.4.2.</t>
  </si>
  <si>
    <t xml:space="preserve">Региональный проект "Формирование системы мотивации граждан к здоровому образу жизни, включая здоровое питание и отказ от вредных привычек (Укрепление общественного здоровья)"
</t>
  </si>
  <si>
    <t xml:space="preserve">Формирование системы мотивации граждан к здоровому образу жизни, включая здоровое питание и отказ от вредных привычек (Укрепление общественного здоровья).
</t>
  </si>
  <si>
    <t xml:space="preserve">Смертность женщин в возрасте 16 - 54 лет
</t>
  </si>
  <si>
    <t xml:space="preserve">на 100 тысяч человек
</t>
  </si>
  <si>
    <t xml:space="preserve">Смертность мужчин в возрасте 16 - 59 ле
</t>
  </si>
  <si>
    <t>3.</t>
  </si>
  <si>
    <t xml:space="preserve">Подпрограмма "Совершенствование оказания специализированной, включая высокотехнологичную, медицинской помощи" </t>
  </si>
  <si>
    <t>3.1.</t>
  </si>
  <si>
    <t>Основное мероприятие "Специализированная медицинская помощь"</t>
  </si>
  <si>
    <t>3.1.1.</t>
  </si>
  <si>
    <t xml:space="preserve">Соотношение средней заработной платы врачей и иных работников медицинских организаций, имеющих высшее медицинское (фармацевтическое) или иное высшее профессиональное образование, предоставляющих медицинские услуги (обеспечивающих предоставление медицинских услуг), и средней заработной платы в субъектах Российской Федерации </t>
  </si>
  <si>
    <t>Соотношение средней заработной платы среднего медицинского (фармацевтического) персонала (персонала, обеспечивающего предоставление медицинских услуг) и средней заработной платы в субъектах Российской Федерации (агрегированные значения)</t>
  </si>
  <si>
    <t>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Федерации(агрегированные значения)</t>
  </si>
  <si>
    <t>3.1.2.</t>
  </si>
  <si>
    <t>Оказание специализированной медицинской помощи в стационарных условиях</t>
  </si>
  <si>
    <t>Случаев госпитализации, в т.ч. по профилям:</t>
  </si>
  <si>
    <t>Случаев госпитализации. Психиатрия</t>
  </si>
  <si>
    <t>Случаев госпитализации. Фтизиатрия</t>
  </si>
  <si>
    <t>Случаев госпитализации. Психиатрия-наркология (в части наркологии)</t>
  </si>
  <si>
    <t>Случаев госпитализации. Дерматовенерология (в части венерологии)</t>
  </si>
  <si>
    <t>3.1.3.</t>
  </si>
  <si>
    <t>Проведение патологоанатомических вскрытий</t>
  </si>
  <si>
    <t>Количество вскрытий</t>
  </si>
  <si>
    <t>единиц</t>
  </si>
  <si>
    <t>Соответствие порядку оказания медицинской помощи по профилю "Патологическая анатомия"</t>
  </si>
  <si>
    <t>3.1.4.</t>
  </si>
  <si>
    <t>Оказание специализированной медицинской помощи в условиях дневного стационара</t>
  </si>
  <si>
    <t>Случаев лечения, в т.ч. по профилям:</t>
  </si>
  <si>
    <t>Случаев лечения. Психиатрия</t>
  </si>
  <si>
    <t>Случаев лечения. Фтизиатрия</t>
  </si>
  <si>
    <t>Случаев лечения. Психиатрия-наркология (в части наркологии)</t>
  </si>
  <si>
    <t xml:space="preserve">Число пациенто-дней, в т.ч. по профилям:
</t>
  </si>
  <si>
    <t xml:space="preserve"> Число пациенто-дней. Психиатрия
</t>
  </si>
  <si>
    <t xml:space="preserve"> Число пациенто-дней. Фтизиатрия
</t>
  </si>
  <si>
    <t xml:space="preserve">Число пациенто-дней. Психиатрия-наркология (в части наркологии)
</t>
  </si>
  <si>
    <t>3.1.5.</t>
  </si>
  <si>
    <t>Закупка лекарственных препаратов, необходимых для лечения больных с туберкулезом с широкой лекарственной устойчивостью</t>
  </si>
  <si>
    <t>Смертность от туберкулеза</t>
  </si>
  <si>
    <t>3.1.6.</t>
  </si>
  <si>
    <t xml:space="preserve">Оказание гражданам Российской Федерации высокотехнологичной медицинской помощи, не включенной в базовую программу обязательного медицинского страхования
</t>
  </si>
  <si>
    <t>Количество пациентов, которым оказана высокотехнологичная медицинская помощь, не включенная в базовую программу обязательного медицинского страхования, в том числе по профилям</t>
  </si>
  <si>
    <t xml:space="preserve">Число пациентов. Нейрохирургия
</t>
  </si>
  <si>
    <t xml:space="preserve">Число пациентов. Сердечно-сосудистая хирургия
</t>
  </si>
  <si>
    <t xml:space="preserve">Число пациентов. Травматология и ортопедия
</t>
  </si>
  <si>
    <t xml:space="preserve">Число пациентов. Офтальмология
</t>
  </si>
  <si>
    <t xml:space="preserve">Число пациентов. Урология
</t>
  </si>
  <si>
    <t xml:space="preserve">Число пациентов. Онкология
</t>
  </si>
  <si>
    <t>3.2.</t>
  </si>
  <si>
    <t>Основное мероприятие "Совершенствование оказания медицинской помощи лицам, инфицированным вирусом иммунодефицита человека, гепатитами В и С"</t>
  </si>
  <si>
    <t>3.2.1.</t>
  </si>
  <si>
    <t>Оказание медицинской помощи лицам, инфицированным вирусом иммунодефицита человека, гепатитами В и С</t>
  </si>
  <si>
    <t>Число посещений. ВИЧ-инфекция</t>
  </si>
  <si>
    <t>Число посещений с профилактической и иными целями</t>
  </si>
  <si>
    <t>Число посещений по поводу заболевания</t>
  </si>
  <si>
    <t>Число обращений по поводу заболевания</t>
  </si>
  <si>
    <t>3.3.</t>
  </si>
  <si>
    <t xml:space="preserve">Основное мероприятие "Предупреждение и борьба с социально значимыми инфекционными заболеваниями"
</t>
  </si>
  <si>
    <t>3.3.1.</t>
  </si>
  <si>
    <t xml:space="preserve">Реализация мероприятий по предупреждению и борьбе с социально значимыми инфекционными заболеваниями (Закупка диагностических средств для выявления и мониторинга лечения лиц, инфицированных вирусами иммунодефицита человека, в том числе в сочетании с вирусами гепатитов B и (или) C, в соответствии с перечнем, утвержденным Министерством здравоохранения Российской Федерации)
</t>
  </si>
  <si>
    <t xml:space="preserve">Охват медицинским освидетельствованием на ВИЧ-инфекцию населения субъекта Российской Федерации
</t>
  </si>
  <si>
    <t>3.3.2.</t>
  </si>
  <si>
    <t xml:space="preserve">Реализация мероприятий по предупреждению и борьбе с социально значимыми инфекционными заболеваниями (Повышение информированности граждан по вопросам профилактики ВИЧ-инфекции, а также заболеваний, ассоциированных с ВИЧ-инфекцией, в том числе с привлечением к реализации указанных мероприятий социально ориентированных некоммерческих организаций)
</t>
  </si>
  <si>
    <t xml:space="preserve">Уровень информированности населения в возрасте 18 - 49 лет по вопросам ВИЧ-инфекции
</t>
  </si>
  <si>
    <t xml:space="preserve">Количество государственных и муниципальных учреждений социальной сферы, находящихся в ведении субъекта Российской Федерации и муниципальных образований, в которых действуют попечительские советы с участием в их работе заинтересованных социально ориентированных некоммерческих организаций
</t>
  </si>
  <si>
    <t>3.3.3.</t>
  </si>
  <si>
    <t>Реализация мероприятий по предупреждению и борьбе с социально значимыми инфекционными заболеваниями (Закупка диагностических средств для выявления, определения чувствительности микобактерии туберкулеза и мониторинга лечения лиц, больных туберкулезом с множественной лекарственной устойчивостью возбудителя, в соответствии с перечнем, утвержденным Министерством здравоохранения Российской Федерации, а также медицинских изделий в соответствии со стандартом оснащения, предусмотренным порядком оказания медицинской помощи больным туберкулезом)</t>
  </si>
  <si>
    <t>Охват населения профилактическими осмотрами на туберкулез</t>
  </si>
  <si>
    <t>3.4.</t>
  </si>
  <si>
    <t xml:space="preserve">Основное мероприятие "Осуществление бесперебойного и полного обеспечения донорской кровью и (или) ее компонентами медицинских организаций,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t>
  </si>
  <si>
    <t>3.4.1.</t>
  </si>
  <si>
    <t>3.4.2.</t>
  </si>
  <si>
    <t xml:space="preserve">Осуществление заготовки, хранения, транспортировки и обеспечения безопасности донорской крови и (или) ее компонентов
</t>
  </si>
  <si>
    <t xml:space="preserve">Соответствие техническому регламенту о безопасности крови, ее продуктов, кровезамещающих растворов и технических средств, используемых в трансфузионно-инфузионной терапии
</t>
  </si>
  <si>
    <t xml:space="preserve">Условная единица продукта переработки (в перерасчете на 1 литр цельной крови)
</t>
  </si>
  <si>
    <t xml:space="preserve">Обеспечение доноров, безвозмездно сдавших кровь и (или) ее компоненты, бесплатным питанием
</t>
  </si>
  <si>
    <t xml:space="preserve">Число доноров крови и ее компонентов
</t>
  </si>
  <si>
    <t>на 1000 человек населения</t>
  </si>
  <si>
    <t>3.5.</t>
  </si>
  <si>
    <t xml:space="preserve">Региональный проект "Развитие экспорта медицинских услуг"
</t>
  </si>
  <si>
    <t>3.5.1.</t>
  </si>
  <si>
    <t xml:space="preserve">Развитие экспорта медицинских услуг
</t>
  </si>
  <si>
    <t xml:space="preserve">Количество пролеченных иностранных граждан
</t>
  </si>
  <si>
    <t xml:space="preserve">тысяча человек
</t>
  </si>
  <si>
    <t xml:space="preserve">Подпрограмма "Паллиативная медицинская помощь" </t>
  </si>
  <si>
    <t>4.1.</t>
  </si>
  <si>
    <t>Основное мероприятие "Оказание паллиативной помощи"</t>
  </si>
  <si>
    <t>4.1.1.</t>
  </si>
  <si>
    <t>Финансовое обеспечение паллиативной медицинской помощи</t>
  </si>
  <si>
    <t xml:space="preserve">Департамент здравоохранения Ивановской области,территориальный фонд обязательного медицинского страхования Ивановской области
</t>
  </si>
  <si>
    <t>Объем оказания паллиативной медицинской помощи в стационарных условиях</t>
  </si>
  <si>
    <t>койко-дней</t>
  </si>
  <si>
    <t>Объем оказания паллиативной медицинской помощи в амбулаторных условиях</t>
  </si>
  <si>
    <t>посещений</t>
  </si>
  <si>
    <t>4.1.2.</t>
  </si>
  <si>
    <t xml:space="preserve">Развитие паллиативной медицинской помощи (Обеспечение медицинских организаций, оказывающих паллиативную медицинскую помощь, медицинскими изделиями, в том числе для использования на дому)
</t>
  </si>
  <si>
    <t>Уровень обеспеченности койками для оказания паллиативной медицинской помощи</t>
  </si>
  <si>
    <t xml:space="preserve">тысяч коек
</t>
  </si>
  <si>
    <t>Число амбулаторных посещений с паллиативной целью к врачам-специалистам и среднему медицинскому персоналу любых специальностей</t>
  </si>
  <si>
    <t xml:space="preserve">тысяч посещений
</t>
  </si>
  <si>
    <t>Доля посещений выездной патронажной службой на дому для оказания паллиативной медицинской помощи в общем количестве посещений по паллиативной медицинской помощи</t>
  </si>
  <si>
    <t>4.1.3.</t>
  </si>
  <si>
    <t xml:space="preserve">Полнота выборки наркотических и психотропных лекарственных препаратов субъектами Российской Федерации в рамках заявленных потребностей в соответствии с планом распределения наркотических лекарственных препаратов и психотропных веществ
</t>
  </si>
  <si>
    <t>процент</t>
  </si>
  <si>
    <t>5.</t>
  </si>
  <si>
    <t xml:space="preserve">Подпрограмма "Другие вопросы в сфере здравоохранения" </t>
  </si>
  <si>
    <t>5.1.</t>
  </si>
  <si>
    <t>Основное мероприятие "Выхаживание и содержание детей-сирот, детей, оставшихся без попечения родителей, и детей, находящихся в трудной жизненной ситуации, с рождения и до достижения ими возраста четырех лет включительно"</t>
  </si>
  <si>
    <t>5.1.1.</t>
  </si>
  <si>
    <t xml:space="preserve">Соотношение средней заработной платы врачей и иных работников медицинских организаций, имеющих высшее медицинское (фармацевтическое) или иное высшее профессиональное образование, предоставляющих медицинские услуги (обеспечивающих предоставление медицинских услуг), и средней заработной платы в субъектах Российской Федерации
</t>
  </si>
  <si>
    <t>Число детей-сирот и детей, оставшихся без попечения родителей, детей, находящихся в трудной жизненной ситуации, находящихся на круглосуточном содержании</t>
  </si>
  <si>
    <t>Степень загрузки мощностей государственных учреждений здравоохранения, оказывающих государственную услугу</t>
  </si>
  <si>
    <t>Соответствие порядкам оказания медицинской помощи детям на основе стандартов медицинской помощи</t>
  </si>
  <si>
    <t xml:space="preserve">Количество койко-дней
</t>
  </si>
  <si>
    <t>5.2.</t>
  </si>
  <si>
    <t>Основное мероприятие "Выполнение мероприятий, направленных на спасение жизни людей и защиту их здоровья при чрезвычайных ситуациях"</t>
  </si>
  <si>
    <t>5.2.1.</t>
  </si>
  <si>
    <t>Реализация мероприятий, направленных на медицинское обеспечение населения при чрезвычайных ситуациях, оказание экстренной и консультативной помощи, медицинской эвакуации при чрезвычайных ситуациях</t>
  </si>
  <si>
    <t>Отчет</t>
  </si>
  <si>
    <t>5.3.</t>
  </si>
  <si>
    <t>Основное мероприятие "Формирование и сопровождение единой информационно-аналитической системы здравоохранения Ивановской области"</t>
  </si>
  <si>
    <t>5.3.1.</t>
  </si>
  <si>
    <t>Обеспечение деятельности единой информационно-аналитической системы здравоохранения Ивановской области, направленной на своевременное и достоверное предоставление информации</t>
  </si>
  <si>
    <t>Количество информационных ресурсов и баз данных</t>
  </si>
  <si>
    <t>5.4.</t>
  </si>
  <si>
    <t>Основное мероприятие "Выполнение мероприятий по размещению, хранению, освежению, замене материальных ценностей мобилизационного резерва медицинского и санитарно-хозяйственного назначения"</t>
  </si>
  <si>
    <t>5.4.1.</t>
  </si>
  <si>
    <t>Реализация мероприятий, направленных на количественную и качественную сохранность материалов, принятых на ответственное хранение, и пригодность к длительному хранению</t>
  </si>
  <si>
    <t>Количественная и качественная сохранность материалов, принятых на ответственное хранение</t>
  </si>
  <si>
    <t>Пригодность к длительному хранению</t>
  </si>
  <si>
    <t>5.5.</t>
  </si>
  <si>
    <t>Основное мероприятие "Судебно-медицинская экспертиза"</t>
  </si>
  <si>
    <t>5.5.1.</t>
  </si>
  <si>
    <t>Проведение судебно-медицинской экспертизы</t>
  </si>
  <si>
    <t xml:space="preserve">Количество экспертиз
</t>
  </si>
  <si>
    <t xml:space="preserve">Соответствие порядку организации и производства судебно-медицинских экспертиз
</t>
  </si>
  <si>
    <t>5.5.2.</t>
  </si>
  <si>
    <t xml:space="preserve">Соотношение средней заработной платы младшего медицинского персонала (персонала, обеспечивающего предоставление медицинских услуг) и средней заработной платы в субъектах Российской Федерации
</t>
  </si>
  <si>
    <t>5.6.</t>
  </si>
  <si>
    <t>Основное мероприятие "Осуществление полномочий Российской Федерации, переданных органам государственной власти субъектов Российской Федерации, в сфере охраны здоровья"</t>
  </si>
  <si>
    <t>5.6.1.</t>
  </si>
  <si>
    <t xml:space="preserve">Осуществление переданных полномочий Российской Федерации в сфере охраны здоровья
</t>
  </si>
  <si>
    <t xml:space="preserve">Количество предоставленных и переоформленных лицензий на осуществление медицинской, фармацевтической деятельности, деятельности по обороту наркотических средств, психотропных веществ и их прекурсоров, культивированию наркосодержащих растений
</t>
  </si>
  <si>
    <t>6.</t>
  </si>
  <si>
    <t xml:space="preserve">Подпрограмма "Меры социальной поддержки в сфере здравоохранения" </t>
  </si>
  <si>
    <t>6.1.</t>
  </si>
  <si>
    <t>Основное мероприятие "Меры социальной поддержки отдельных групп населения при оказании медицинской помощи"</t>
  </si>
  <si>
    <t>6.1.1.</t>
  </si>
  <si>
    <t>Среднегодовое число больных, получающих процедуру диализа на аппарате "искусственная почка"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 получающих компенсацию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t>
  </si>
  <si>
    <t>6.1.2.</t>
  </si>
  <si>
    <t xml:space="preserve">Численность лиц, установленных в части 1 статьи 3 Закона Ивановской области от 12.11.2012 N 93-ОЗ "Об отдельных вопросах организации охраны здоровья граждан в Ивановской области", имеющих право на получение мер социальной поддержки
</t>
  </si>
  <si>
    <t>6.1.3.</t>
  </si>
  <si>
    <t xml:space="preserve">Численность лиц, состоящих на диспансерном учете в ОБУЗ "Областной противотуберкулезный диспансер имени М.Б. Стоюнина", обеспечиваемых ежемесячным продуктовым набором на весь период курса противотуберкулезной терапии в амбулаторных условиях
</t>
  </si>
  <si>
    <t>Численность лиц, состоящих на диспансерном учете в ОБУЗ "Областной противотуберкулезный диспансер имени М.Б. Стоюнина", обеспечиваемых ежемесячным продуктовым набором на весь период курса противотуберкулезной терапии в условиях дневных стационаров</t>
  </si>
  <si>
    <t>6.2.</t>
  </si>
  <si>
    <t>Основное мероприятие "Меры социальной поддержки по обеспечению отдельных групп населения лекарственными препаратами и изделиями медицинского назначения"</t>
  </si>
  <si>
    <t>6.2.1.</t>
  </si>
  <si>
    <t>Обеспечение детей с рождения до 18 лет, больных сахарным диабетом, сахаропонижающими препаратами, средствами индивидуального контроля, средствами введения (шприц-ручки, шприцы инсулиновые и иглы к ним)</t>
  </si>
  <si>
    <t xml:space="preserve">Численность детей с рождения до 18 лет, больных сахарным диабетом
</t>
  </si>
  <si>
    <t>6.2.2.</t>
  </si>
  <si>
    <t>Обеспечение лиц, страдающих заболеваниями, включенными в перечень жизнеугрожающих и хронических прогрессирующих редких (орфанных) заболеваний, приводящих к сокращению продолжительности жизни или инвалидности, лекарственными препаратами и специализированными продуктами лечебного питания</t>
  </si>
  <si>
    <t xml:space="preserve">Численность лиц, страдающих заболеваниями, включенными в перечень жизнеугрожающих и хронических прогрессирующих редких (орфанных) заболеваний, приводящих к сокращению продолжительности жизни или инвалидности
</t>
  </si>
  <si>
    <t>6.2.3.</t>
  </si>
  <si>
    <t>Обеспечение граждан лекарственными препаратами и медицинскими изделиями в соответствии с группами населения и категориями заболеваний, указанными в Перечне, утвержденном приложением 1 к постановлению Правительства Российской Федерации от 30.07.1994 N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за исключением заболеваний, при лечении которых обеспечение лекарственными препаратами в соответствии с федеральным законодательством осуществляется за счет бюджетных ассигнований, предусмотренных в федеральном бюджете</t>
  </si>
  <si>
    <t xml:space="preserve">Численность граждан, обеспечиваемых лекарственными препаратами и медицинскими изделиями в соответствии с частью 1 статьи 4 Закона Ивановской области от 12.11.2012 N 93-ОЗ "Об отдельных вопросах организации охраны здоровья граждан в Ивановской области"
</t>
  </si>
  <si>
    <t xml:space="preserve">Обеспечение граждан лекарственными препаратами по рецептам врачей с 50-процентной скидкой в соответствии с группами населения, указанными в Перечне, утвержденном приложением 2 к постановлению Правительства Российской Федерации от 30.07.1994 N 890 "О государственной поддержке развития медицинской промышленности и улучшении обеспечения населения и учреждений здравоохранения лекарственными средствами и изделиями медицинского назначения", за исключением лечения заболеваний, по которым обеспечение лекарственными препаратами в соответствии с федеральным законодательством осуществляется за счет бюджетных ассигнований, предусмотренных в федеральном бюджете
</t>
  </si>
  <si>
    <t>Оплата произведена в соответствии с фактически представленными документами, необходимыми для проведения оплаты.</t>
  </si>
  <si>
    <t xml:space="preserve">Численность граждан, обеспечиваемых лекарственными препаратами по рецептам врачей с 50-процентной скидкой в соответствии с частью 1.1 статьи 4 Закона Ивановской области от 12.11.2012 N 93-ОЗ "Об отдельных вопросах организации охраны здоровья граждан в Ивановской области"
</t>
  </si>
  <si>
    <t>7.</t>
  </si>
  <si>
    <t xml:space="preserve">Подпрограмма "Организация обязательного медицинского страхования на территории Ивановской области" </t>
  </si>
  <si>
    <t xml:space="preserve">бюджет территориального фонда обязательного медицинского страхования Ивановской област
</t>
  </si>
  <si>
    <t>7.1.</t>
  </si>
  <si>
    <t>Основное мероприятие "Уплата страховых взносов на обязательное медицинское страхование неработающего населения в Федеральный фонд обязательного медицинского страхования"</t>
  </si>
  <si>
    <t>7.1.1.</t>
  </si>
  <si>
    <t xml:space="preserve">Обязательное медицинское страхование неработающего населения
</t>
  </si>
  <si>
    <t>Численность неработающих лиц, застрахованных в системе обязательного медицинского страхования (по состоянию на 1 апреля предшествующего года)</t>
  </si>
  <si>
    <t>7.2.</t>
  </si>
  <si>
    <t>Основное мероприятие "Организация выполнения Территориальной программы государственных гарантий бесплатного оказания гражданам медицинской помощи на территории Ивановской области за счет средств обязательного медицинского страхования в рамках базовой программы обязательного медицинского страхования
"</t>
  </si>
  <si>
    <t xml:space="preserve"> - бюджеты государственных внебюджетных фондоввнебюджетное финансирование</t>
  </si>
  <si>
    <t>7.2.1.</t>
  </si>
  <si>
    <t xml:space="preserve">Финансовое обеспечение организации обязательного медицинского страхования на территориях субъектов Российской Федерации
</t>
  </si>
  <si>
    <t>Территориальный фонд обязательного медицинского страхования Ивановской области</t>
  </si>
  <si>
    <t xml:space="preserve"> Объем оказания медицинской помощи в стационарных условиях за счет средств ОМС
</t>
  </si>
  <si>
    <t>случаев госпитализации</t>
  </si>
  <si>
    <t xml:space="preserve"> Объем оказания медицинской помощи в условиях дневного стационара за счет средств ОМС</t>
  </si>
  <si>
    <t>случаев лечения</t>
  </si>
  <si>
    <t>7.2.2.</t>
  </si>
  <si>
    <t xml:space="preserve">Дополнительное финансовое обеспечение организации обязательного медицинского страхования на территории Ивановской области
</t>
  </si>
  <si>
    <t xml:space="preserve">Объем посещений с профилактическими и иными целями
</t>
  </si>
  <si>
    <t>Объем посещений в неотложной форме</t>
  </si>
  <si>
    <t xml:space="preserve">Объем обращений по заболеванию
</t>
  </si>
  <si>
    <t>обращений</t>
  </si>
  <si>
    <t xml:space="preserve">Количество вызовов для оказания скорой медицинской помощи (за исключением специализированной (санитарно-авиационной) скорой медицинской помощи)
</t>
  </si>
  <si>
    <t>число вызовов</t>
  </si>
  <si>
    <t>8.</t>
  </si>
  <si>
    <t xml:space="preserve">Подпрограмма "Охрана здоровья матери и ребенка" </t>
  </si>
  <si>
    <t>8.1.</t>
  </si>
  <si>
    <t>Основное мероприятие "Создание системы раннего выявления и коррекции нарушений развития ребенка"</t>
  </si>
  <si>
    <t>8.1.1.</t>
  </si>
  <si>
    <t xml:space="preserve">Финансовое обеспечение мероприятий, направленных на проведение неонатального скрининга на 5 наследственных и врожденных заболеваний в части исследований и консультаций, осуществляемых медико-генетическими центрами (консультациями), а также медико-генетических исследований в соответствующих структурных подразделениях медицинских организаций
</t>
  </si>
  <si>
    <t>Доля обследованных новорожденных при проведении неонатального скрининга в общем числе родившихся в Субъекте в текущем году</t>
  </si>
  <si>
    <t>8.1.2.</t>
  </si>
  <si>
    <t xml:space="preserve">Финансовое обеспечение мероприятий, направленных на проведение пренатальной (дородовой) диагностики нарушений развития ребенка у беременных женщин
</t>
  </si>
  <si>
    <t>Доля беременных женщин, которым проведена пренатальная (дородовая) диагностика в первом триместре беременности, в общем числе беременных, вставших на учет в учреждении здравоохранения в первом триместре беременности</t>
  </si>
  <si>
    <t>9.</t>
  </si>
  <si>
    <t xml:space="preserve">Подпрограмма "Кадровое обеспечение системы здравоохранения" </t>
  </si>
  <si>
    <t>9.1.</t>
  </si>
  <si>
    <t xml:space="preserve">Основное мероприятие "Повышение квалификации и профессиональная переподготовка врачей организаций здравоохранения Ивановской области"
</t>
  </si>
  <si>
    <t>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высшего профессионального образования</t>
  </si>
  <si>
    <t xml:space="preserve">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дополнительного профессионального образования
</t>
  </si>
  <si>
    <t xml:space="preserve">Количество подготовленных специалистов по программам послевузовского медицинского и фармацевтического образования в государственных образовательных учреждениях дополнительного профессионального образования
</t>
  </si>
  <si>
    <t xml:space="preserve">Количество подготовленных специалистов по программам дополнительного медицинского и фармацевтического образования в государственных образовательных учреждениях среднего профессионального образования
</t>
  </si>
  <si>
    <t xml:space="preserve">Доля специалистов из числа административно-управленческого персонала организаций государственной системы здравоохранения Ивановской области по вопросам совершенствования организации управления здравоохранением
</t>
  </si>
  <si>
    <t xml:space="preserve">Доля медицинских и фармацевтических специалистов, обучавшихся в рамках целевой подготовки для нужд Ивановской области, трудоустроившихся после завершения обучения в учреждения здравоохранения, подведомственные Департаменту здравоохранения Ивановской области
</t>
  </si>
  <si>
    <t>9.2.</t>
  </si>
  <si>
    <t xml:space="preserve">Основное мероприятие "Единовременные компенсационные выплаты медицинским работникам"
</t>
  </si>
  <si>
    <t>9.2.1.</t>
  </si>
  <si>
    <t xml:space="preserve">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
</t>
  </si>
  <si>
    <t xml:space="preserve">Количество медицинских работников, привлеченных для работы в сельских населенных пунктах, либо рабочих поселках, либо поселках городского типа Ивановской области
</t>
  </si>
  <si>
    <t xml:space="preserve">Доля медицинских работников, которым фактически предоставлены единовременные компенсационные выплаты, в общей численности медицинских работников, которым запланировано предоставить указанные выплаты
</t>
  </si>
  <si>
    <t>9.3.</t>
  </si>
  <si>
    <t xml:space="preserve">Региональный проект "Обеспечение медицинских организаций системы здравоохранения Ивановской области квалифицированными кадрами"
</t>
  </si>
  <si>
    <t>9.3.1.</t>
  </si>
  <si>
    <t xml:space="preserve">Мероприятие "Обеспечение медицинских организаций системы здравоохранения Ивановской области квалифицированными кадрами"
амбулаторных
</t>
  </si>
  <si>
    <t>Укомплектованность должностей среднего медицинского персонала в подразделениях, оказывающих медицинскую помощь в амбулаторных условиях (физическими лицами при коэффициенте совместительства 1,2)</t>
  </si>
  <si>
    <t xml:space="preserve">Число специалистов, вовлеченных в систему непрерывного образования медицинских работников, в том числе с использованием дистанционных образовательных технологий
</t>
  </si>
  <si>
    <t>9.4.</t>
  </si>
  <si>
    <t xml:space="preserve">Основное мероприятие "Социальная поддержка отдельных категорий медицинских работников"
</t>
  </si>
  <si>
    <t>9.4.1.</t>
  </si>
  <si>
    <t>Единовременная выплата врачам, принятым на работу в государственные учреждения здравоохранения Ивановской области</t>
  </si>
  <si>
    <t xml:space="preserve">Число медицинских работников, которым предоставляется выплата
</t>
  </si>
  <si>
    <t>9.4.2.</t>
  </si>
  <si>
    <t xml:space="preserve">Единовременная социальная выплата врачам на оплату первоначального взноса (части первоначального взноса) по ипотечным жилищным кредитам
</t>
  </si>
  <si>
    <t>Переоснащение медицинских организаций, оказывающих медицинскую помощь больным с онкологическими заболеваниями</t>
  </si>
  <si>
    <t>1.7.</t>
  </si>
  <si>
    <t>Стротельство учреждений здравоохранения</t>
  </si>
  <si>
    <t>1.7.1.</t>
  </si>
  <si>
    <t>Разработка проектно-сметной документации на строительство инфекционной больницы</t>
  </si>
  <si>
    <t>2.5.1.</t>
  </si>
  <si>
    <t>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t>
  </si>
  <si>
    <t>Проведение дополнительных скринингов лицам старше 65 лет, проживающим в сельской местности, на выявление отдельных социально значимых неинфекционных заболеваний, оказывающих вклад в структуру смертности населения, с возможностью доставки данных лиц в медицинские организации</t>
  </si>
  <si>
    <t>Доля лиц старше трудоспособного возраста, у которых выявлены заболевания и патологические состояния, находящихся под диспансерным наблюдением</t>
  </si>
  <si>
    <t>2.5.</t>
  </si>
  <si>
    <t xml:space="preserve">2.6. </t>
  </si>
  <si>
    <t>2.6.1.</t>
  </si>
  <si>
    <t>упаковок</t>
  </si>
  <si>
    <t>3.6.</t>
  </si>
  <si>
    <t>Совершенствование оказаия скорой, в том числе скорой специализированной, медицинской помощи</t>
  </si>
  <si>
    <t>3.6.1.</t>
  </si>
  <si>
    <t>Оказание скорой, в том числе скорой специализированной, медицинской помощи, не включенной в территориальную программу обязательного медицинского страхования</t>
  </si>
  <si>
    <t>3.7.</t>
  </si>
  <si>
    <t>Региональный проект "Развитие системы оказания первичной медико-санитарной помощи"</t>
  </si>
  <si>
    <t>3.7.1.</t>
  </si>
  <si>
    <t>Обеспечение закупки авиационных работ в целях оказания медицинской помощи</t>
  </si>
  <si>
    <t>Число пациентов. Педиатрия</t>
  </si>
  <si>
    <t>Доля лиц , инфицированных вирусом иммунодефицита человека, состоящих под диспансерным наблюдением на конец отчетного года, охваченных обследованием на количественное определение РНК вируса иммунодефицита человека</t>
  </si>
  <si>
    <t>Число пациентов</t>
  </si>
  <si>
    <t>Число лиц (пациентов), дополнительно эвакуированных с использованием санитарной авиации (ежегодно, человек), не менее</t>
  </si>
  <si>
    <t>1.1.8.</t>
  </si>
  <si>
    <t xml:space="preserve">Приобретение производственного и хозяйственного инвентаря, включая медицинскую мебель, областными учреждениями здравоохранения, осуществляющими деятельность в сфере обязательного медицинского страхования
</t>
  </si>
  <si>
    <t xml:space="preserve">Приобретение мобильного пункта для прохождения диспансеризации
</t>
  </si>
  <si>
    <t xml:space="preserve">Приобретение аппаратов для искусственной вентиляции легких для медицинских организаций за счет средств резервного фонда Правительства Российской Федерации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</si>
  <si>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(Оснащение (переоснащение) дополнительно создаваемого, перепрофилируемого и (или) модернизируемого коечного фонда медицинских организаций, подведомственных органам исполнительной власти Ивановской области, в соответствии с минимальными требованиями к осуществлению медицинской деятельности, направленной на профилактику, диагностику и лечение новой коронавирусной инфекции)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</si>
  <si>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(Проведение работ по обеспечению системой централизованного снабжения медицинскими газами (кислородом) дополнительно создаваемого, перепрофилируемого и (или) модернизируемого коечного фонда медицинских организаций, подведомственных органам исполнительной власти Ивановской области, в соответствии с минимальными требованиями к осуществлению медицинской деятельности, направленной на профилактику, диагностику и лечение новой коронавирусной инфекции)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</si>
  <si>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(Обеспечение медицинских и иных работников структурных подразделений медицинских организаций, подведомственных органам исполнительной власти Ивановской области, средствами индивидуальной защиты в соответствии с минимальными требованиями к осуществлению медицинской деятельности, направленной на профилактику, диагностику и лечение новой коронавирусной инфекции)
</t>
  </si>
  <si>
    <t xml:space="preserve">Оснащение (переоснащение)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 (Оснащение (переоснащение) медицинских организаций, подведомственных органам исполнительной власти Ивановской области, в соответствии с порядками оказания медицинской помощи по профилям "анестезиология и реаниматология", "пульмонология" при инфекционных заболеваниях)
</t>
  </si>
  <si>
    <t>1.1.9.</t>
  </si>
  <si>
    <t>1.1.10.</t>
  </si>
  <si>
    <t>1.1.11.</t>
  </si>
  <si>
    <t>1.1.12.</t>
  </si>
  <si>
    <t>2.6.2.</t>
  </si>
  <si>
    <t xml:space="preserve">Финансовое обеспечение расходов на организационные мероприятия, связанные с обеспечением лекарственными препаратами в амбулаторных условиях лиц, перенесших острое нарушение мозгового кровообращения, инфаркт миокарда и другие острые сердечно-сосудистые заболевания
</t>
  </si>
  <si>
    <t>Объем лекарственных препаратов в соответствии с перечнем, утверждаемым Министерством здравоохранения Российской Федерации, лиц, лекарственными препаратами для медицинского применения в соответствии сс федеральным законом от 17.07.1999 № 178-ФЗ "О государственной социальной помощи"</t>
  </si>
  <si>
    <t>доля лиц, обеспеченных лекарственными препаратами в амбулаторных условиях, в общем числе лиц, перенесших острое нарушение мозгового кровообращения, инфаркт миокарда и другие острые сердечно-сосудистые заболевания и находящихся под диспансерным наблюдением</t>
  </si>
  <si>
    <t xml:space="preserve">процентов </t>
  </si>
  <si>
    <t xml:space="preserve">Обеспечение содержания, воспитания, оказания медицинской и социальной помощи детям-сиротам и детям, оставшимся без попечения родителей, детям, находящимся в трудной жизненной ситуации, до достижения ими возраста четырех лет включительно
</t>
  </si>
  <si>
    <t>4.1.4.</t>
  </si>
  <si>
    <t xml:space="preserve">Финансовое обеспечение расходов на организационные мероприятия, связанные с обеспечением лекарственными препаратами, в том числе для обезболивания, лиц, нуждающихся в паллиативной медицинской помощи"
</t>
  </si>
  <si>
    <t xml:space="preserve">полнота выборки наркотических и психотропных лекарственных препаратов в рамках заявленных потребностей в соответствии с планом распределения наркотических лекарственных препаратов и психотропных веществ
</t>
  </si>
  <si>
    <t xml:space="preserve">кроме того, остаток средств 2019 года
</t>
  </si>
  <si>
    <t>кроме того, остаток средств 2019 года</t>
  </si>
  <si>
    <t>9.5.</t>
  </si>
  <si>
    <t>9.5.1.</t>
  </si>
  <si>
    <t>9.5.2.</t>
  </si>
  <si>
    <t xml:space="preserve">Осуществление выплат стимулирующего характера за особые условия труда и дополнительную нагрузку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за счет средств резервного фонда Правительства Российской Федерации
</t>
  </si>
  <si>
    <t xml:space="preserve">Осуществление выплат стимулирующего характера за выполнение особо важных работ медицинским и иным работникам, непосредственно участвующим в оказании медицинской помощи гражданам, у которых выявлена новая коронавирусная инфекция, за счет средств резервного фонда Правительства Российской Федерации
</t>
  </si>
  <si>
    <t xml:space="preserve">Количество областных учреждений здравоохранения, осуществляющих деятельность в сфере обязательного медицинского страхования, оснащенных производственным и хозяйственным инвентарем, включая медицинскую мебель
</t>
  </si>
  <si>
    <t xml:space="preserve">Приобретение мобильного пункта для прохождения диспансеризации
</t>
  </si>
  <si>
    <t>штука</t>
  </si>
  <si>
    <t xml:space="preserve">Количество приобретенных и введенных в эксплуатацию аппаратов для искусственной вентиляции легких
</t>
  </si>
  <si>
    <t xml:space="preserve">Количество оснащенных (переоснащенных) медицинских организаций для оказания медицинской помощи больным новой коронавирусной инфекцией
</t>
  </si>
  <si>
    <t>еди</t>
  </si>
  <si>
    <t xml:space="preserve">Количество разработанной проектной документации на строительство объекта здравоохранения
</t>
  </si>
  <si>
    <t xml:space="preserve">Обеспечение отдельных групп населения лекарственными препаратами, специализированными продуктами лечебного питания и медицинскими изделиями по рецептам врачей для лечения в амбулаторных условиях в учреждениях здравоохранения Ивановской области в соответствии с перечнем, установленным территориальной программой государственных гарантий бесплатного оказания гражданам медицинской помощи на территории Ивановской области
</t>
  </si>
  <si>
    <t xml:space="preserve">Численность детей с рождения до 18 лет, больных сахарным диабетом
</t>
  </si>
  <si>
    <t xml:space="preserve">Доля медицинских организаций, осуществляющих выплаты медицинским работникам, оказывающим медицинскую помощь гражданам, у которых выявлена новая коронавирусная инфекция, и лицам из групп риска заражения новой коронавирусной инфекцией, к общему количеству медицинских организаций, оказывающих эту помощь
</t>
  </si>
  <si>
    <t xml:space="preserve">Доля медицинских организаций, осуществляющих выплаты медицинским и иным работникам, непосредственно участвующим в оказании медицинской помощи гражданам, у которых выявлена новая коронавирусная инфекция (COVID-2019), к общему количеству медицинских организаций, оказывающих медицинскую помощь при новой коронавирусной инфекции (COVID-2019)
</t>
  </si>
  <si>
    <t xml:space="preserve">Основное мероприятие "Выплаты стимулирующего характера медицинским работникам"
</t>
  </si>
  <si>
    <t>Фактические данные будут представлены ТОФСГС по Ивановской областине ранее декабря 2021 года</t>
  </si>
  <si>
    <t>Фактические данные будут представлены ТОФСГС по Ивановской областине ранее декабря 20210 года</t>
  </si>
  <si>
    <t>есть в п.1.6.</t>
  </si>
  <si>
    <t xml:space="preserve">* Целевой индикатор (показатель) ошибочно установлен в 2019 году. В проект постановления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 будет внесено изменение. Показатель должен соответствовать 2020 году. 
</t>
  </si>
  <si>
    <t>Приобретение оборудования областными учреждениями здравоохранения</t>
  </si>
  <si>
    <t xml:space="preserve">Развитие паллиативной медицинской помощи  (Обеспечение лекарственными препаратами, в том числе для обезболивания)
</t>
  </si>
  <si>
    <t>Объем кассовых расходов на отчетную дату</t>
  </si>
  <si>
    <t>Краткое описание текущего состояния процесса реализации основного мероприятия, мероприятия</t>
  </si>
  <si>
    <t>Единица измерения показателя</t>
  </si>
  <si>
    <t>План</t>
  </si>
  <si>
    <t>Справочно                        Объем бюджетных ассигнований,
утвержденных 
Законом о бюджете</t>
  </si>
  <si>
    <t>1.1.13.</t>
  </si>
  <si>
    <t xml:space="preserve">Количество проектов
</t>
  </si>
  <si>
    <r>
      <rPr>
        <sz val="7"/>
        <rFont val="Times New Roman"/>
        <family val="1"/>
        <charset val="204"/>
      </rPr>
      <t>Проектирование и создание сети радиосвязи службы скорой медицинской помощи Ивановской области</t>
    </r>
    <r>
      <rPr>
        <sz val="10"/>
        <rFont val="Times New Roman"/>
        <family val="1"/>
        <charset val="204"/>
      </rPr>
      <t xml:space="preserve">
</t>
    </r>
  </si>
  <si>
    <t>1.1.14.</t>
  </si>
  <si>
    <t xml:space="preserve">Благоустройство территории областных учреждений здравоохранения
</t>
  </si>
  <si>
    <t>1.1.15.</t>
  </si>
  <si>
    <t xml:space="preserve">Обеспечение работников областных учреждений здравоохранения, в которых оказывается медицинская помощь, направленная на лечение больных новой коронавирусной инфекцией, средствами индивидуальной защиты
</t>
  </si>
  <si>
    <t>1.1.16.</t>
  </si>
  <si>
    <t xml:space="preserve">Финансовое обеспечение мероприятий по оснащению (переоснащению) медицинскими изделиями лабораторий медицинских организаций, осуществляющих этиологическую диагностику новой коронавирусной инфекции (COVID-19) методами амплификации нуклеиновых кислот, за счет средств резервного фонда Правительства Российской Федерации
</t>
  </si>
  <si>
    <t>1.1.17.</t>
  </si>
  <si>
    <t xml:space="preserve">Финансовое обеспечение мероприятий по борьбе с новой коронавирусной инфекцией (COVID-19) за счет резервного фонда Правительства Российской Федерации
</t>
  </si>
  <si>
    <t xml:space="preserve">Обеспеченность медицинских и иных работников средствами индивидуальной защиты
</t>
  </si>
  <si>
    <t xml:space="preserve">Обеспеченность учреждений здравоохранения транспортом для медицинских работников, оказывающих медицинскую помощь больным с новой коронавирусной инфекцией, и для транспортировки больных с новой коронавирусной инфекцией для оказания медицинской помощи
</t>
  </si>
  <si>
    <t xml:space="preserve">Охват тестированием на выявление новой коронавирусной инфекции у пациентов с подозрением на новую коронавирусную инфекцию
</t>
  </si>
  <si>
    <t xml:space="preserve">Доля медицинских организаций, в которых проведены работы по укреплению материально-технической базы медицинских организаций и иные мероприятия, направленные на борьбу с новой коронавирусной инфекцией, к общему количеству медицинских организаций, оказывающих медицинскую помощь при новой коронавирусной инфекции
</t>
  </si>
  <si>
    <t>Оснащение (переоснащение) лаборатории медицинской организации, осуществляющей этиологическую диагностику новой коронавирусной инфекции (COVID-19) методами амплификации нуклеиновых кислот</t>
  </si>
  <si>
    <t xml:space="preserve">Доля медицинских организаций, осуществляющих медицинскую деятельность, направленную на профилактику, диагностику и лечение новой коронавирусной инфекции, имеющих дефицит средств индивидуальной защиты, к общему количеству медицинских организаций, оказывающих эту помощь
</t>
  </si>
  <si>
    <t xml:space="preserve">Удельный вес медицинских организаций, в которых проведены работы по благоустройству территории, к общему количеству медицинских организаций
</t>
  </si>
  <si>
    <t>1.7.2.</t>
  </si>
  <si>
    <t xml:space="preserve">Развертывание на территории Ивановской области быстровозводимого инфекционного госпиталя с коечным фондом в количестве 360 коек для оказания медицинской помощи больным новой коронавирусной инфекцией
</t>
  </si>
  <si>
    <t xml:space="preserve">Количество развернутых инфекционных госпиталей
</t>
  </si>
  <si>
    <t>2.1.3.</t>
  </si>
  <si>
    <t xml:space="preserve">Приобретение противовирусных лекарственных препаратов
</t>
  </si>
  <si>
    <t xml:space="preserve">Количество пациентов с новой коронавирусной инфекцией (COVID-19), обеспеченных лекарственными препаратами в амбулаторных условиях
</t>
  </si>
  <si>
    <t>2.1.4.</t>
  </si>
  <si>
    <t xml:space="preserve">Приобретение лекарственных препаратов, необходимых для лечения новой коронавирусной инфекции
</t>
  </si>
  <si>
    <t xml:space="preserve">Количество пациентов с новой коронавирусной инфекцией (COVID-19), обеспеченных лекарственными препаратами в амбулаторных условиях
</t>
  </si>
  <si>
    <t>2.1.5.</t>
  </si>
  <si>
    <t xml:space="preserve">Финансовое обеспечение мероприятий по приобретению лекарственных препаратов для лечения пациентов с новой коронавирусной инфекцией (COVID-19), получающих медицинскую помощь в амбулаторных условиях, за счет средств резервного фонда Правительства Российской Федерации
</t>
  </si>
  <si>
    <t>3.1.7.</t>
  </si>
  <si>
    <t xml:space="preserve">Количество пациентов с новой коронавирусной инфекцией, обеспеченных лекарственными препаратами в стационарных условиях
</t>
  </si>
  <si>
    <t>3.1.8.</t>
  </si>
  <si>
    <t xml:space="preserve">Организационные мероприятия, связанные с обеспечением исследований умерших, с подозрением на новую коронавирусную инфекцию
</t>
  </si>
  <si>
    <t xml:space="preserve">Количество областных бюджетных учреждений здравоохранения, в которых реализованы организационные мероприятия по обеспечению исследований умерших с подозрением на новую коронавирусную инфекцию
</t>
  </si>
  <si>
    <t xml:space="preserve">Грант в форме субсидии на финансовое обеспечение мероприятий, связанных с профилактикой и устранением последствий распространения коронавирусной инфекции
</t>
  </si>
  <si>
    <t xml:space="preserve">Доля больных новой коронавирусной инфекцией или с подозрением на нее, обеспеченных лекарственными препаратами в соответствии с минимальными требованиями к осуществлению медицинской деятельности, направленной на профилактику, диагностику и лечение пациентов с новой коронавирусной инфекцией или подозрением на новую коронавирусную инфекцию, к общему числу госпитализированных в организацию
</t>
  </si>
  <si>
    <t>процентов</t>
  </si>
  <si>
    <t>3.6.2.</t>
  </si>
  <si>
    <t xml:space="preserve">Оказание медицинской помощи авиамедицинскими выездными бригадами скорой медицинской помощи при санитарно-авиационной эвакуации, осуществляемой воздушными судами
</t>
  </si>
  <si>
    <t xml:space="preserve">Количество выполненных вызовов
</t>
  </si>
  <si>
    <t>5.2.2.</t>
  </si>
  <si>
    <t xml:space="preserve">Дополнительное финансовое обеспечение медицинских организаций в условиях чрезвычайной ситуации и (или) при возникновении угрозы распространения заболеваний, представляющих опасность для окружающих, в рамках реализации территориальных программ обязательного медицинского страхования за счет средств резервного фонда Правительства Российской Федерации
</t>
  </si>
  <si>
    <t xml:space="preserve">Количество случаев, пролеченных в условиях круглосуточного стационара с новой коронавирусной инфекцией или подозрением на нее
</t>
  </si>
  <si>
    <t>Единиц не менее</t>
  </si>
  <si>
    <t xml:space="preserve">Количество выполненных исследований на (COVID-19) методом ПЦР в амбулаторных условиях
</t>
  </si>
  <si>
    <t>случаи, не менее</t>
  </si>
  <si>
    <t xml:space="preserve">Компенсация затрат по проезду на транспорте общего пользования междугороднего и пригородного сообщения к месту получения процедуры диализа на аппарате "искусственная почка" и обратно больным с хронической почечной недостаточностью, получающим данную процедуру в медицинских организациях, участвующих в реализации территориальной программы государственных гарантий бесплатного оказания гражданам медицинской помощи на территории Ивановской области, в том числе территориальной программы обязательного медицинского страхования (Предоставление субсидий бюджетным, автономным учреждениям и иным некоммерческим организациям)
</t>
  </si>
  <si>
    <t xml:space="preserve">Компенсация стоимости проезда до места обследования (консультации) или лечения (туда и обратно) на всех видах городского пассажирского транспорта (за исключением такси), на автомобильном транспорте общего пользования (за исключением такси) пригородного и междугородного сообщения, на железнодорожном транспорте (в общем, плацкартном вагоне пассажирского поезда) лицам, установленным частью 1 статьи 3 Закона Ивановской области от 12.11.2012 N 93-ОЗ "Об отдельных вопросах организации охраны здоровья граждан в Ивановской области"
</t>
  </si>
  <si>
    <t xml:space="preserve">Обеспечение лиц, состоящих на диспансерном учете в ОБУЗ "Областной противотуберкулезный диспансер имени М.Б. Стоюнина", ежемесячным продуктовым набором на весь период курса противотуберкулезной терапии в амбулаторных условиях и в условиях дневных стационаров
</t>
  </si>
  <si>
    <t>9.5.3.</t>
  </si>
  <si>
    <t xml:space="preserve">Финансовое обеспечение расходов, связанных с оплатой отпусков и выплатой компенсации за неиспользованные отпуска медицинским и иным работникам, которым в 2020 году предоставлялись выплаты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расходов на указанные цели, за счет средств резервного фонда Правительства Российской Федерации
</t>
  </si>
  <si>
    <t>9.5.4.</t>
  </si>
  <si>
    <t xml:space="preserve">Осуществление выплат стимулирующего характера за особые условия труда и дополнительную нагрузку работникам государственных учреждений здравоохранения Ивановской области, в которых оказывается специализированная стационарная медицинская помощь, направленная на лечение новой коронавирусной инфекции, и скорая медицинская помощь в условиях предупреждения распространения новой коронавирусной инфекции
</t>
  </si>
  <si>
    <t>9.5.5.</t>
  </si>
  <si>
    <t xml:space="preserve">Осуществление дополнительных выплат медицинским и иным работникам медицинских и иных организаций, оказывающим медицинскую помощь (участвующим в оказании медицинской помощи, обеспечивающим оказание медицинской помощи) по диагностике и лечению новой коронавирусной инфекции, контактирующим с пациентами с установленным диагнозом новой коронавирусной инфекции
</t>
  </si>
  <si>
    <t>9.5.6.</t>
  </si>
  <si>
    <t xml:space="preserve">Осуществление выплат стимулирующего характера медицинским и иным работникам государственных учреждений здравоохранения Ивановской области, оказывающим специализированную медицинскую помощь в стационарных условиях и скорую медицинскую помощь (участвующим в оказании медицинской помощи, обеспечивающим оказание медицинской помощи) по диагностике и лечению новой коронавирусной инфекции, в том числе оказывающим скорую медицинскую помощь лицам из группы риска заражения новой коронавирусной инфекцией
</t>
  </si>
  <si>
    <t xml:space="preserve">Доля медицинских организаций, осуществляющих выплаты медицинским и иным работникам стимулирующего характера за выполнение особо важных работ, особые условия труда и дополнительную нагрузку, в том числе на компенсацию ранее произведенных расходов на указанные цели
</t>
  </si>
  <si>
    <t xml:space="preserve">Доля медицинских организаций, оказывающих специализированную стационарную медицинскую помощь, направленную на лечение новой коронавирусной инфекции, и скорую медицинскую помощь в условиях предупреждения распространения новой коронавирусной инфекции, работникам которых осуществлены выплаты стимулирующего характера за особые условия труда и дополнительную нагрузку работникам государственных учреждений здравоохранения Ивановской области, к общему количеству медицинских организаций, оказывающих эту помощь
</t>
  </si>
  <si>
    <t xml:space="preserve">Доля медицинских организаций, предоставляющих дополнительные выплаты медицинским и иным работникам медицинских и иных организаций, оказывающим медицинскую помощь (участвующим в оказании медицинской помощи, обеспечивающим оказание медицинской помощи) по диагностике и лечению новой коронавирусной инфекции, контактирующим с пациентами с установленным диагнозом новой коронавирусной инфекции, к общему количеству медицинских организаций, оказывающих эту помощь
</t>
  </si>
  <si>
    <t xml:space="preserve">Доля медицинских организаций, предоставляющих выплаты стимулирующего характера медицинским и иным работникам государственных учреждений здравоохранения Ивановской области, оказывающим специализированную медицинскую помощь в стационарных условиях и скорую медицинскую помощь (участвующим в оказании медицинской помощи, обеспечивающим оказание медицинской помощи) по диагностике и лечению новой коронавирусной инфекции, в том числе оказывающим скорую медицинскую помощь лицам из группы риска заражения новой коронавирусной инфекцией, к общему количеству медицинских организаций, оказывающих эту помощь
</t>
  </si>
  <si>
    <t>9.4.3.</t>
  </si>
  <si>
    <t xml:space="preserve">Предоставление дополнительной гарантии на период действия на территории Ивановской области режима повышенной готовности работникам государственных учреждений здравоохранения Ивановской области, оказывающим медицинскую помощь гражданам, у которых выявлена новая коронавирусная инфекция (COVID-19), или лицам из группы риска заражения новой коронавирусной инфекцией (COVID-19), в виде обеспечения проживания указанных категорий лиц в гостиницах и иных средствах размещения, расположенных на территории Ивановской области, во время ежедневного (междусменного) отдыха
</t>
  </si>
  <si>
    <t xml:space="preserve">Доля медицинских организаций, предоставляющих дополнительные гарантии работникам областных учреждений здравоохранения Ивановской области, оказывающим медицинскую помощь гражданам, у которых выявлена новая коронавирусная инфекция (COVID-19), или лицам из группы риска заражения новой коронавирусной инфекцией (COVID-19), к общему количеству медицинских организаций, оказывающих эту помощь
</t>
  </si>
  <si>
    <t>Информация о реализации государственной программы Ивановской области "Развитие здравоохранения Ивановской области"   за 12 месяцев 2020 год</t>
  </si>
  <si>
    <t xml:space="preserve">Фактическая численность граждан, включенных в Федеральный регистр и имеющие право получения социальной помощи </t>
  </si>
  <si>
    <t>Фактическая численность граждан, включенных в Федеральный регистр и имеющие право получения социальной помощи</t>
  </si>
  <si>
    <t>Обеспечение лекартсвенными препаратами осуществлялось исходя из фактического количества человек, обратившихся за получением компенсации и предоставивших подтверждающие документы</t>
  </si>
  <si>
    <t>Оборудование не ведено в эксплуатацию вследствие неготовности помещения под рентген в надлежащий срок по вине подрядчика</t>
  </si>
  <si>
    <t>Значение планового показателя на 2020 год изменилось на 15,6 в соответствии с приложением 1 к доп.соглашению от 23.12.2020 №056-2019№20020-1/3.1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</si>
  <si>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Значение планового показателя на 2020 год изменилось на 91,1 в соответствии с приложением 1 к доп.соглашению от 23.12.2020 №056-2019№20020-1/3.1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</si>
  <si>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 xml:space="preserve">Значение планового показателя на 2020 год изменилось на 30,5 в соответствии с приложением 1 к доп.соглашению от 23.12.2020 №056-2019№20020-1/3.1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 </t>
  </si>
  <si>
    <t>Значение планового показателя на 2020 год изменилось на 1,45 в соответствии с приложением 1 к доп.соглашению от 23.12.2020 №056-2019№20020-1/3.1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</si>
  <si>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Поставка крови и ее компонентов осуществлялась в строгом соответствии с подаными заявками, отражающими потребность учреждений здравоохранения</t>
  </si>
  <si>
    <t>Остаток денежных средств в сумме 127 465,83 перечислен в доход областного бюджета. Экономия  образовалась за счет экономии средств за командировки, а также возврат средств ФСС за  листы нетрудоспособности</t>
  </si>
  <si>
    <t>В связи с высокой смертностью в т.ч. от насильственных причин, ростом требований по доказательности, обоснованности, полноте и иллюстративности и новым технологиям экспертиз, высоким уровенем алкоголизации населения и наркомании</t>
  </si>
  <si>
    <t>Требуется дооснащение судебно-химического отделения в соответсвии с требованиями приказа Минздравсоцразвития РФ от 12.05.10 № 346н</t>
  </si>
  <si>
    <t>Увеличение показателя обусловлено увеличением группы диспансерного учета и интенсивного набора на  антиретровирусную терапию</t>
  </si>
  <si>
    <t>Остаток денежных средств в сумме 992,81 руб. образовавшийся в ходе проведения конкурсных процедур перечислен в доход областного бюджета</t>
  </si>
  <si>
    <t>Значение планового показателя на 2020 год изменилось на 17,6 в соответствии с приложением 1 к доп.соглашению от 28.12.2020 № 149-2019-Р30037-1/4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</si>
  <si>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Значение планового показателя на 2020 год изменилось на 44,2 в соответствии с приложением 1 к доп.соглашению от 28.12.2020 № 149-2019-Р30037-1/4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</si>
  <si>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 xml:space="preserve">Невыполнение объемов медицинской помощи по круглосуточному и дневному стационарам, а также по профилактическим мероприятиям обусловлено реализацией ТПОМС в соответствии с постановлением Правительства РФ от 03.04.2020 № 432 «Об особенностях реализации базовой программы обязательного медицинского страхования в условиях возникновения угрозы распространения заболеваний, вызванных новой коронавирусной инфекцией», изменился порядок финансирования медицинских организаций. </t>
  </si>
  <si>
    <t>Денежные средства в сумме 129 220,05 возвращены в областной бюджет, ввиду несосоявшейся закупки орг.техники</t>
  </si>
  <si>
    <t>Количество принятых лицензиооных дел и оформленных на них лицензий</t>
  </si>
  <si>
    <t>Остаток денежных средств в сумме 1 419 303,98 руб. образовавшийся в ходе проведения конкурсных процедур перечислен в доход областного бюджета</t>
  </si>
  <si>
    <t>В связи с переносом срока введения программы модернизации первичного звена на 2021 год и экономией денежных средств, возникших при проведении аукционных процедур, остаток денежных средств в сумме  7 849 257,57 возвращен в доход областного бюджета</t>
  </si>
  <si>
    <t>Увеличение показателя обусловлено ростом численности среднего медицинского персонала</t>
  </si>
  <si>
    <t>Фактическое количество специалистов, проучившихся по системе НПО</t>
  </si>
  <si>
    <t>Исполнение соответствует сумме финансирования. Пказатель выполнен в полном объеме</t>
  </si>
  <si>
    <t>В связи с распространением коронавирусной инфекции сокращено количество поездок до места обследоани или лечения (туда и обратно).                                                            Лечение проводилось с применением скайпа</t>
  </si>
  <si>
    <t>фактическое количество больных, обратившихся за прцедурой диализа</t>
  </si>
  <si>
    <t>Экономия денежных средств при выплате компенсации в связи с отсутствием подтверждающих документов. Неиспользованный остаток субсидии  в сумме 324 389,13 рублей возвращен в областной бюджет</t>
  </si>
  <si>
    <t>Уменьшение количества поступающих в учреждение детей в 2019 году. Увеличение количества выбывающих детей (опека, усыновление).</t>
  </si>
  <si>
    <t>Остаток денежных средств в сумме 391 759,93 перечислен в доход областного бюджета. Экономия  образовалась за счет экономии средств по коммунальным платежам, а также за счет конкурентных способов закупки</t>
  </si>
  <si>
    <t>фактическое количество пиобретенного автотранспорта</t>
  </si>
  <si>
    <t>Сумма в размере  231 568,00 руб., возникшая при проведении конкурсных процедур возвращена в доход областного бюджета</t>
  </si>
  <si>
    <t>Неиспользованный остаток субсидии на иные цели ОБУЗ "Областная клиническая больница" в сумме 347 496,92 рублей, возникшая при проведении конкурсных процедур возвращена в доход областного бюджета</t>
  </si>
  <si>
    <t>Выполнена установка ФАПа в д. Залесье. Установка ФАПа в д. Колобово перенесена на 2021 год</t>
  </si>
  <si>
    <t xml:space="preserve">Исполнение соответствует сумме финансирования. </t>
  </si>
  <si>
    <t>Экономия в сумме 4 000,00 руб. образовалась в результате проведения конкурсных процедур. Остаток денежных средств возвращен в доход областного бюджета</t>
  </si>
  <si>
    <t>Экономия в сумме 2 031,85 руб. образовалась в результате проведения конкурсных процедур. Остаток денежных средств возвращен в доход областного бюджета</t>
  </si>
  <si>
    <t>Предельная цена на иммунобиологические лекарственные препараты с 2020 года регулируется на государственном уровне, В этой связи образовалась экономия при проведении аукционных торгов, что позволило осуществить закупку дополнительного количества вакцин</t>
  </si>
  <si>
    <t>Экономия в сумме 362,41 руб. образовалась в результате проведения конкурсных процедур. Остаток денежных средств возвращен в доход областного бюджета</t>
  </si>
  <si>
    <t>Экономия в сумме 472 910,72 руб. образовалась в результате проведения конкурсных процедур. Остаток денежных средств возвращен в федеральный бюджет</t>
  </si>
  <si>
    <t>Экономия в сумме 2 288 477,62 руб. образовалась в результате проведения конкурсных процедур. Остаток денежных средств возвращен в федеральный бюджет</t>
  </si>
  <si>
    <t>Увеличение числа вскрытий связано с необходимостью проведения исследований с целью уточнения причины смерти</t>
  </si>
  <si>
    <t xml:space="preserve"> Процедура закупок продуктовых наборов будет проводиться в марте-апреле,  соответственно продуктовые наборы в январе-феврале 2021г. будут выдаваться по закупкам 2020г. </t>
  </si>
  <si>
    <t xml:space="preserve">Процедура закупок продуктовых наборов будет проводиться в марте-апреле,  соответственно продуктовые наборы в январе-феврале 2021г. будут выдаваться по закупкам 2020г.                                                            </t>
  </si>
  <si>
    <t>Отпуск препаратов производится в рамках потребности  населения</t>
  </si>
  <si>
    <t>Невыполнено:1) капитальный ремонт лифта в ОБУЗ "Областно онкологический диспансер" исполнение контракта перенесено на 2021 год, 2) капитальный ремонт пожарной сигнализации в ОУЗ "Иванвский областной клинический центр медицинской реабилитации". Монтаж и установка перенесена 2021 год. 3) Капитальный ремонт лифта в ОБУЗ "Ивановская клиническая больница имени Куваевых",(перенесен на 2021 год); 4)Капитальный ремонт лифта в ОБУЗ "Городская клиническая больница №4" (перенесен на 2021 год).</t>
  </si>
  <si>
    <t>Исполнение соответствует сумме финансирования. Остаток денежных средств в размере 14 954 359,33 возвращен в доход областного бюджета</t>
  </si>
  <si>
    <t>Экономия денежных средств в размере  87 545,80, полученная в результате конкурсных процедур возвращена в доход федерального бюджета</t>
  </si>
  <si>
    <t>Для достижения контрольной точки Проекта в 2020 году был заключен государственный контракт на развитие МИС (№ 01332000017200018710001/541), который не был исполнен полностью, в связи с чем отсутствовала возможность использования МИС всеми МО в полном объеме</t>
  </si>
  <si>
    <t>Финансирование в соответсвии с исполнением фактического объема государственного задания</t>
  </si>
  <si>
    <t>Остаток денежных средств в сумме 489,96 руб. образовавшийся в ходе проведения конкурсных процедур перечислен в доход областного бюджета (34,30 руб.), федерального бюджета (455,66 руб.)</t>
  </si>
  <si>
    <t>Показатель выполнен в полном объеме. Остаток денежных средств в сумме  2 660 995,37 руб. перечислен в доход областного бюджета</t>
  </si>
  <si>
    <t>Дефицит кадров. Для выполнения показателя необходимо трудоустроить 616 врачей</t>
  </si>
  <si>
    <t>Показатель за 2020 год будет не ранее 15.08.2021</t>
  </si>
  <si>
    <t>Увеличение показателя обусловлен увеличением заработной платы медицинским работникам  в период действия на территории Ивановской области режима повышенной готовности работникам государственных учреждений здравоохранения Ивановской области, оказывающим медицинскую помощь гражданам, у которых выявлена новая коронавирусная инфекция (COVID-19), или лицам из группы риска заражения новой коронавирусной инфекцией (COVID-19)</t>
  </si>
  <si>
    <t xml:space="preserve">Увеличение целевого показателя обусловлено тем, что больные с заболеваниями системы кровообращения находятся в группе риска при заболевании новой коронавирусной инфекцией </t>
  </si>
  <si>
    <t>Увеличение показателя обусловлено увеличением смертности от новой коронавирусной инфекции</t>
  </si>
  <si>
    <t>Выполнение контракта на сумму 3 796 260,97 руб перенесен на 2021 год. Остаток денежных средств образовался в ходе конкурсных прцедур и возвращен в доход областного бюджета</t>
  </si>
  <si>
    <t>Показатель за 2020 год будет не ранее сентября 2021г.</t>
  </si>
  <si>
    <t>Недостижение целевого значения обусловлено ограничением мер в период действия на территории Ивановской области режима повышенной готовности работникам государственных учреждений здравоохранения Ивановской области при из за  новой коронавирусной инфекции</t>
  </si>
  <si>
    <t>Неисполнение показателя обуслаливается ростом врожденных пороков развития болезней перинатального периода</t>
  </si>
  <si>
    <t>Неисполнение показателя обуславливается ростом смертности от внешних причин</t>
  </si>
  <si>
    <t>Значение планового показателя на 2020 год изменилось на 271,0 в соответствии с приложением 1 к доп.соглашению от 16.11.2020 № 056-2019 Р40037-1/2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</si>
  <si>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Значение планового показателя на 2020 год изменилось на 875,2 в соответствии с приложением 1 к доп.соглашению от 16.11.2020 № 056-2019 Р40037-1/2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</si>
  <si>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Значение планового показателя на 2020 год изменилось на 0,183 в соответствии с приложением 1 к доп.соглашению от 07.12.2020 № 056-2019-N10037-1/2.1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</si>
  <si>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Значение планового показателя на 2020 год изменилось на 12,7 в соответствии с приложением 1 к доп.соглашению от 07.12.2020 № 056-2019-N10037-1/2.1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</si>
  <si>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Значение планового показателя на 2020 год изменилось на 41 в соответствии с приложением 1 к доп.соглашению от 07.12.2020 № 056-2019-N10037-1/2.1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</si>
  <si>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Департаментом принято решение об одностороннем отказе от исполнения государственного контракта. Причина - выделение МЧС России бюджетных ассигнований на развертывание инфекционного госпиталя. Для проверки стоимости выполненных работ была назначена экспертиза выполненных работ  по государственному контракту. Проведение экспертизы было поручено АГУ «Ивгосэкспертиза».</t>
  </si>
  <si>
    <t>Расторжение государственного контракта в связи с выделением средств федерального бюджета на развертывание инфекционного госпиталя</t>
  </si>
  <si>
    <t>Экономия за счет снижения суммы контракта с АО "Водоканал"</t>
  </si>
  <si>
    <t>Недостижение целевого значения обусловлено снижением рождаемости в 2020 году и увеличением смертности</t>
  </si>
  <si>
    <t xml:space="preserve">Финансирование в соответсвии с выполненными объемами. Остаток денежных средств в сумме 29 721 440,00 руб.(в т. ч. суммы : 8 673 661,84 руб. и 21 047 778,16 руб.) перечислены в доход областного и федерального бюджета соответсвенно </t>
  </si>
  <si>
    <t>Оплата  осуществлялась на основании заявки, подтверждающей сумму принятых к оплате счетов по случаям оказания медицинской помощи лицам, застрахованным по обязательному медицинскому страхованию, с заболеванием и (или) подозрением на заболевание новой коронавирусной инфекцией по результатам контроля объемов, сроков, качества и условий предоставления медицинской помощи согласно постановлению от 12.08.2020 № 1213п "Об утверждении правил предоставления из резервногофонда Правительства Российской Федерации в 2020 году иных межбюджетных трнасфертов из федерального бюджета бюджетам субъектов Российской Федерации и г. Байконура в целях финансового обеспечения расходных обязательств субъектов Российской Федерации и г. Байконура по предоставлению межбюджетного  трансферта бюджету соответсвующего территорального фонда обязательного медицинского страхования на дополнительное финансовое обеспечение медицинских организаций в условиях чрезвычайной ситуации и (ил) при возникновении угрозы распространения заболеваний, представляющих опасность для окружающих, в рамках реализации территориальных программ обязательного медицинского страхования".</t>
  </si>
  <si>
    <t xml:space="preserve"> Мероприятие носит заявительный характер</t>
  </si>
  <si>
    <t>Финансирование носит заявительный характер</t>
  </si>
  <si>
    <t xml:space="preserve">Целевой индикатор (показатель) ошибочно установлен в 2019 году. В проект постановления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 будет внесено изменение. Показатель должен соответствовать 2020 году. </t>
  </si>
  <si>
    <t>- 9940</t>
  </si>
  <si>
    <t xml:space="preserve">Количество перепрофилируемых медицинских организаций, в которых медицинские и иные работники обеспечены средствами индивидуальной защиты
</t>
  </si>
  <si>
    <t xml:space="preserve">Количество оснащенных (переоснащенных) медицинских организаций для оказания медицинской помощи больным новой коронавирусной инфекцией
</t>
  </si>
  <si>
    <t>Показатель исполнен на 137,6%. Расходование средств, превышающих утвержденный показатель, осуществлялось в соответствии со сводной бюджетной росписью бюджета Фонда на основании статьи 217 Бюджетного кодекса Российской Федерации за счет неналоговых доходов, поступивших сверх объемов, утвержденных законом о бюджете</t>
  </si>
  <si>
    <t>Финансирование осуществлялось в связи с заявленной потребностью . Показатель выполнен в полном объеме</t>
  </si>
  <si>
    <t>Исполнение соответствует сумме финансирования. Показатель выполнен в полном объеме</t>
  </si>
  <si>
    <t>В соответсвии с поздними сроками заключения контракта(проведение конкурсных поцедур по определению единственного исполнителя для обеспечения государственных нужд закупок авиационных работ в целях оказания мед. помощи) и отсутсвием вылетов из-за плохих метеоусловий</t>
  </si>
  <si>
    <t>Ограничительные меры, связанные с коронавирусной инфекцией. Приостановление плановой госпитализации не геронтологические койки. Значение планового показателя на 2020 год изменилось на 26,6 в соответствии с приложением 1 к доп.соглашению от 28.12.2020 № 149-2019-Р30037-1/4 . Соответствующие изменения будут внесены в постановление Правительства Ивановской области от 13.11.2013 № 449-п  "Об утверждении государственной программы Ивановской области "Развитие здравоохранения Ивановской области"</t>
  </si>
  <si>
    <t>1.2,</t>
  </si>
  <si>
    <t xml:space="preserve">Региональный проект "Борьба с онкологическими заболеваниями"
</t>
  </si>
  <si>
    <t xml:space="preserve">Показатель условно выполнен (Недостижение показателя обусловлено приостановлением  медицинской деятельности по профилям: психиатрия и фтизиатрия на основании предписания главного государственного санитарного врача Ивановской области от 02.04.2020 № 37-00-04/11-931-2020 </t>
  </si>
  <si>
    <t xml:space="preserve">Показатель условно выполнен (Недостижение показателя обусловлено приостновлением  деятельности по профилям сердечно-сосудистая хирургия и нейрохирургия на основании предписания главного государственного санитарного врача Ивановской области от 02.04.2020 № 37-00-04/11-931-2020 и заболеванием ведущего врача (хирурга), который выполняет АКШ, в декабре 2020 г, месяце  на который была назначена операция  </t>
  </si>
  <si>
    <t xml:space="preserve"> -</t>
  </si>
  <si>
    <t xml:space="preserve">Неисполнение показателя "Количество выполненных вызовов"  обуславливается плохими метеоусловиями и заявленной численностью. </t>
  </si>
  <si>
    <t>Финансирование проведено в соответсвии  с выполненными объемами. Остаток денежных средств в сумме 1 221 616,33 руб. перечислен в   доход областного бюджета</t>
  </si>
  <si>
    <t xml:space="preserve">Финансирование носит заявительный характер.  </t>
  </si>
  <si>
    <t>Недостижение целевого показателя обусловлено ростом  врожденных пороков развития и болезни перинатального периода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</si>
</sst>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0.0"/>
    <numFmt numFmtId="165" formatCode="_-* #,##0.00&quot;р.&quot;_-;\-* #,##0.00&quot;р.&quot;_-;_-* &quot;-&quot;??&quot;р.&quot;_-;_-@_-"/>
    <numFmt numFmtId="166" formatCode="_-* #,##0.00_р_._-;\-* #,##0.00_р_._-;_-* &quot;-&quot;??_р_._-;_-@_-"/>
    <numFmt numFmtId="167" formatCode="_-* #,##0.000\ _₽_-;\-* #,##0.000\ _₽_-;_-* &quot;-&quot;??\ _₽_-;_-@_-"/>
  </numFmts>
  <fonts count="20" x14ac:knownFonts="1">
    <font>
      <sz val="10"/>
      <name val="Arial Cyr"/>
      <charset val="204"/>
    </font>
    <font>
      <sz val="11"/>
      <color theme="1"/>
      <name val="Calibri"/>
      <family val="2"/>
      <charset val="204"/>
      <scheme val="minor"/>
    </font>
    <font>
      <sz val="10"/>
      <name val="Arial Cyr"/>
      <charset val="204"/>
    </font>
    <font>
      <sz val="10"/>
      <name val="Arial"/>
      <family val="2"/>
      <charset val="204"/>
    </font>
    <font>
      <sz val="7"/>
      <name val="Arial Cyr"/>
      <charset val="204"/>
    </font>
    <font>
      <sz val="7"/>
      <name val="Arial"/>
      <family val="2"/>
      <charset val="204"/>
    </font>
    <font>
      <sz val="8"/>
      <name val="Times New Roman"/>
      <family val="1"/>
      <charset val="204"/>
    </font>
    <font>
      <sz val="12"/>
      <color rgb="FF000000"/>
      <name val="Times New Roman"/>
      <family val="1"/>
      <charset val="204"/>
    </font>
    <font>
      <sz val="8"/>
      <color rgb="FF000000"/>
      <name val="Arial Cyr"/>
    </font>
    <font>
      <sz val="8"/>
      <name val="Arial Cyr"/>
    </font>
    <font>
      <sz val="10"/>
      <name val="Times New Roman"/>
      <family val="1"/>
      <charset val="204"/>
    </font>
    <font>
      <b/>
      <sz val="11"/>
      <name val="Times New Roman"/>
      <family val="1"/>
      <charset val="204"/>
    </font>
    <font>
      <b/>
      <sz val="7"/>
      <name val="Times New Roman"/>
      <family val="1"/>
      <charset val="204"/>
    </font>
    <font>
      <sz val="7"/>
      <name val="Times New Roman"/>
      <family val="1"/>
      <charset val="204"/>
    </font>
    <font>
      <b/>
      <sz val="5"/>
      <name val="Times New Roman"/>
      <family val="1"/>
      <charset val="204"/>
    </font>
    <font>
      <sz val="6"/>
      <name val="Times New Roman"/>
      <family val="1"/>
      <charset val="204"/>
    </font>
    <font>
      <sz val="8"/>
      <name val="Arial Cyr"/>
      <charset val="204"/>
    </font>
    <font>
      <sz val="11"/>
      <name val="Calibri"/>
      <family val="2"/>
      <charset val="204"/>
    </font>
    <font>
      <sz val="9"/>
      <color indexed="81"/>
      <name val="Tahoma"/>
      <charset val="1"/>
    </font>
    <font>
      <b/>
      <sz val="9"/>
      <color indexed="81"/>
      <name val="Tahoma"/>
      <charset val="1"/>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indexed="47"/>
        <bgColor indexed="64"/>
      </patternFill>
    </fill>
    <fill>
      <patternFill patternType="solid">
        <fgColor rgb="FFFFC000"/>
        <bgColor indexed="64"/>
      </patternFill>
    </fill>
    <fill>
      <patternFill patternType="solid">
        <fgColor rgb="FFFFFF00"/>
        <bgColor indexed="64"/>
      </patternFill>
    </fill>
    <fill>
      <patternFill patternType="solid">
        <fgColor theme="6" tint="0.59999389629810485"/>
        <bgColor indexed="64"/>
      </patternFill>
    </fill>
  </fills>
  <borders count="24">
    <border>
      <left/>
      <right/>
      <top/>
      <bottom/>
      <diagonal/>
    </border>
    <border>
      <left style="double">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right style="double">
        <color indexed="64"/>
      </right>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right style="double">
        <color indexed="64"/>
      </right>
      <top/>
      <bottom style="thin">
        <color indexed="64"/>
      </bottom>
      <diagonal/>
    </border>
    <border>
      <left/>
      <right/>
      <top style="double">
        <color indexed="64"/>
      </top>
      <bottom/>
      <diagonal/>
    </border>
    <border>
      <left style="medium">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indexed="64"/>
      </right>
      <top/>
      <bottom/>
      <diagonal/>
    </border>
    <border>
      <left style="double">
        <color indexed="64"/>
      </left>
      <right/>
      <top/>
      <bottom style="thin">
        <color indexed="64"/>
      </bottom>
      <diagonal/>
    </border>
    <border>
      <left/>
      <right/>
      <top style="thin">
        <color indexed="64"/>
      </top>
      <bottom style="thin">
        <color indexed="64"/>
      </bottom>
      <diagonal/>
    </border>
    <border>
      <left style="double">
        <color indexed="64"/>
      </left>
      <right/>
      <top style="double">
        <color indexed="64"/>
      </top>
      <bottom style="thin">
        <color indexed="64"/>
      </bottom>
      <diagonal/>
    </border>
  </borders>
  <cellStyleXfs count="19">
    <xf numFmtId="0" fontId="0" fillId="0" borderId="0"/>
    <xf numFmtId="0" fontId="7" fillId="0" borderId="18">
      <alignment wrapText="1"/>
    </xf>
    <xf numFmtId="49" fontId="8" fillId="0" borderId="19">
      <alignment horizontal="center"/>
    </xf>
    <xf numFmtId="4" fontId="8" fillId="0" borderId="19">
      <alignment horizontal="right" shrinkToFit="1"/>
    </xf>
    <xf numFmtId="4" fontId="8" fillId="0" borderId="19">
      <alignment horizontal="right" shrinkToFit="1"/>
    </xf>
    <xf numFmtId="4" fontId="9" fillId="0" borderId="19">
      <alignment horizontal="right" shrinkToFit="1"/>
    </xf>
    <xf numFmtId="165" fontId="2" fillId="0" borderId="0" applyFont="0" applyFill="0" applyBorder="0" applyAlignment="0" applyProtection="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463">
    <xf numFmtId="0" fontId="0" fillId="0" borderId="0" xfId="0"/>
    <xf numFmtId="0" fontId="3" fillId="0" borderId="0" xfId="0" applyFont="1"/>
    <xf numFmtId="0" fontId="3" fillId="0" borderId="0" xfId="0" applyFont="1" applyBorder="1"/>
    <xf numFmtId="0" fontId="3" fillId="0" borderId="6" xfId="0" applyFont="1" applyBorder="1"/>
    <xf numFmtId="0" fontId="3" fillId="0" borderId="0" xfId="0" applyFont="1" applyFill="1"/>
    <xf numFmtId="0" fontId="3" fillId="4" borderId="0" xfId="0" applyFont="1" applyFill="1"/>
    <xf numFmtId="0" fontId="0" fillId="0" borderId="0" xfId="0" applyFont="1"/>
    <xf numFmtId="0" fontId="4" fillId="0" borderId="0" xfId="0" applyFont="1"/>
    <xf numFmtId="0" fontId="2" fillId="0" borderId="0" xfId="0" applyFont="1" applyFill="1" applyAlignment="1">
      <alignment horizontal="center"/>
    </xf>
    <xf numFmtId="0" fontId="2" fillId="0" borderId="17" xfId="0" applyFont="1" applyFill="1" applyBorder="1" applyAlignment="1">
      <alignment wrapText="1"/>
    </xf>
    <xf numFmtId="0" fontId="2" fillId="0" borderId="17" xfId="0" applyFont="1" applyFill="1" applyBorder="1"/>
    <xf numFmtId="0" fontId="2" fillId="0" borderId="17" xfId="0" applyFont="1" applyFill="1" applyBorder="1" applyAlignment="1">
      <alignment horizontal="center"/>
    </xf>
    <xf numFmtId="0" fontId="2" fillId="0" borderId="0" xfId="0" applyFont="1" applyFill="1" applyAlignment="1">
      <alignment wrapText="1"/>
    </xf>
    <xf numFmtId="0" fontId="2" fillId="0" borderId="0" xfId="0" applyFont="1" applyFill="1"/>
    <xf numFmtId="0" fontId="5" fillId="0" borderId="0" xfId="0" applyFont="1" applyFill="1" applyAlignment="1">
      <alignment horizontal="center"/>
    </xf>
    <xf numFmtId="0" fontId="3" fillId="0" borderId="0" xfId="0" applyFont="1" applyFill="1" applyBorder="1"/>
    <xf numFmtId="0" fontId="3" fillId="0" borderId="20" xfId="0" applyFont="1" applyBorder="1"/>
    <xf numFmtId="0" fontId="10" fillId="0" borderId="0" xfId="0" applyFont="1" applyFill="1" applyAlignment="1">
      <alignment wrapText="1"/>
    </xf>
    <xf numFmtId="0" fontId="11" fillId="0" borderId="0" xfId="0" applyFont="1" applyFill="1" applyAlignment="1">
      <alignment horizontal="center" vertical="top" wrapText="1"/>
    </xf>
    <xf numFmtId="0" fontId="12" fillId="0" borderId="0" xfId="0" applyFont="1" applyFill="1" applyAlignment="1">
      <alignment horizontal="center" vertical="top" wrapText="1"/>
    </xf>
    <xf numFmtId="0" fontId="14" fillId="0" borderId="5" xfId="0"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2" fillId="0" borderId="5" xfId="0" applyNumberFormat="1" applyFont="1" applyFill="1" applyBorder="1" applyAlignment="1">
      <alignment horizontal="center" vertical="center" wrapText="1"/>
    </xf>
    <xf numFmtId="0" fontId="13" fillId="0" borderId="7" xfId="0" applyNumberFormat="1" applyFont="1" applyFill="1" applyBorder="1" applyAlignment="1">
      <alignment horizontal="left" vertical="top" wrapText="1"/>
    </xf>
    <xf numFmtId="4" fontId="13" fillId="0" borderId="8" xfId="0" applyNumberFormat="1" applyFont="1" applyFill="1" applyBorder="1" applyAlignment="1">
      <alignment horizontal="center" vertical="top"/>
    </xf>
    <xf numFmtId="2" fontId="12" fillId="0" borderId="9" xfId="0" applyNumberFormat="1" applyFont="1" applyFill="1" applyBorder="1" applyAlignment="1">
      <alignment horizontal="center" vertical="center" wrapText="1"/>
    </xf>
    <xf numFmtId="0" fontId="13" fillId="0" borderId="10" xfId="0" applyFont="1" applyFill="1" applyBorder="1" applyAlignment="1">
      <alignment horizontal="left" vertical="top" wrapText="1"/>
    </xf>
    <xf numFmtId="0" fontId="13" fillId="0" borderId="10" xfId="0" applyFont="1" applyFill="1" applyBorder="1" applyAlignment="1">
      <alignment horizontal="center" vertical="center" wrapText="1"/>
    </xf>
    <xf numFmtId="0" fontId="13" fillId="0" borderId="8" xfId="0" applyNumberFormat="1" applyFont="1" applyFill="1" applyBorder="1" applyAlignment="1">
      <alignment horizontal="left" vertical="top" wrapText="1"/>
    </xf>
    <xf numFmtId="0" fontId="13" fillId="0" borderId="8" xfId="0" applyFont="1" applyFill="1" applyBorder="1" applyAlignment="1">
      <alignment horizontal="left" vertical="top" wrapText="1"/>
    </xf>
    <xf numFmtId="0" fontId="13" fillId="0" borderId="8" xfId="0" applyFont="1" applyFill="1" applyBorder="1" applyAlignment="1">
      <alignment horizontal="center" vertical="top" wrapText="1"/>
    </xf>
    <xf numFmtId="0" fontId="13" fillId="0" borderId="8" xfId="0" applyFont="1" applyFill="1" applyBorder="1" applyAlignment="1">
      <alignment vertical="top" wrapText="1"/>
    </xf>
    <xf numFmtId="0" fontId="10" fillId="0" borderId="3" xfId="0" applyFont="1" applyBorder="1" applyAlignment="1">
      <alignment horizontal="center" vertical="top" wrapText="1"/>
    </xf>
    <xf numFmtId="0" fontId="10" fillId="0" borderId="3" xfId="0" applyFont="1" applyBorder="1" applyAlignment="1">
      <alignment horizontal="left" vertical="top" wrapText="1"/>
    </xf>
    <xf numFmtId="0" fontId="10" fillId="0" borderId="3" xfId="0" applyFont="1" applyBorder="1" applyAlignment="1">
      <alignment vertical="top" wrapText="1"/>
    </xf>
    <xf numFmtId="0" fontId="13" fillId="0" borderId="3" xfId="0" applyNumberFormat="1" applyFont="1" applyFill="1" applyBorder="1" applyAlignment="1">
      <alignment horizontal="center" vertical="top" wrapText="1"/>
    </xf>
    <xf numFmtId="0" fontId="13" fillId="0" borderId="11" xfId="0" applyFont="1" applyFill="1" applyBorder="1" applyAlignment="1">
      <alignment vertical="top" wrapText="1"/>
    </xf>
    <xf numFmtId="0" fontId="13" fillId="0" borderId="11" xfId="0" applyFont="1" applyBorder="1" applyAlignment="1">
      <alignment horizontal="center" vertical="top" wrapText="1"/>
    </xf>
    <xf numFmtId="0" fontId="13" fillId="0" borderId="3" xfId="0" applyNumberFormat="1" applyFont="1" applyFill="1" applyBorder="1" applyAlignment="1">
      <alignment horizontal="left" vertical="top" wrapText="1"/>
    </xf>
    <xf numFmtId="0" fontId="13" fillId="0" borderId="7" xfId="0" applyNumberFormat="1" applyFont="1" applyFill="1" applyBorder="1" applyAlignment="1">
      <alignment horizontal="center" vertical="top" wrapText="1"/>
    </xf>
    <xf numFmtId="0" fontId="13" fillId="3" borderId="8" xfId="0" applyNumberFormat="1" applyFont="1" applyFill="1" applyBorder="1" applyAlignment="1">
      <alignment horizontal="left" vertical="top" wrapText="1"/>
    </xf>
    <xf numFmtId="4" fontId="13" fillId="3" borderId="8" xfId="0" applyNumberFormat="1"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7" xfId="0" applyNumberFormat="1" applyFont="1" applyFill="1" applyBorder="1" applyAlignment="1">
      <alignment horizontal="left" vertical="top"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4" fontId="13" fillId="0" borderId="8" xfId="0" applyNumberFormat="1" applyFont="1" applyFill="1" applyBorder="1" applyAlignment="1">
      <alignment horizontal="center" vertical="center"/>
    </xf>
    <xf numFmtId="0" fontId="13" fillId="0" borderId="11" xfId="0" applyFont="1" applyFill="1" applyBorder="1" applyAlignment="1">
      <alignment vertical="top" wrapText="1"/>
    </xf>
    <xf numFmtId="0" fontId="13" fillId="0" borderId="11" xfId="0" applyNumberFormat="1" applyFont="1" applyFill="1" applyBorder="1" applyAlignment="1">
      <alignment horizontal="left" vertical="top" wrapText="1"/>
    </xf>
    <xf numFmtId="0" fontId="13" fillId="0" borderId="11" xfId="0" applyFont="1" applyBorder="1" applyAlignment="1">
      <alignment horizontal="center" vertical="top" wrapText="1"/>
    </xf>
    <xf numFmtId="0" fontId="13" fillId="0" borderId="11" xfId="0" applyNumberFormat="1" applyFont="1" applyFill="1" applyBorder="1" applyAlignment="1">
      <alignment vertical="top" wrapText="1"/>
    </xf>
    <xf numFmtId="0" fontId="10" fillId="0" borderId="3" xfId="0" applyFont="1" applyFill="1" applyBorder="1" applyAlignment="1"/>
    <xf numFmtId="0" fontId="13" fillId="0" borderId="3" xfId="0" applyFont="1" applyFill="1" applyBorder="1" applyAlignment="1">
      <alignment vertical="top" wrapText="1"/>
    </xf>
    <xf numFmtId="0" fontId="13" fillId="0" borderId="7" xfId="0" applyNumberFormat="1" applyFont="1" applyFill="1" applyBorder="1" applyAlignment="1">
      <alignment vertical="top" wrapText="1"/>
    </xf>
    <xf numFmtId="4" fontId="13" fillId="0" borderId="11" xfId="0" applyNumberFormat="1" applyFont="1" applyFill="1" applyBorder="1" applyAlignment="1">
      <alignment vertical="top" wrapText="1"/>
    </xf>
    <xf numFmtId="0" fontId="10" fillId="0" borderId="3" xfId="0" applyFont="1" applyBorder="1" applyAlignment="1"/>
    <xf numFmtId="0" fontId="13" fillId="0" borderId="3" xfId="0" applyFont="1" applyFill="1" applyBorder="1" applyAlignment="1">
      <alignment horizontal="center" vertical="top" wrapText="1"/>
    </xf>
    <xf numFmtId="0" fontId="13" fillId="0" borderId="3" xfId="0" applyFont="1" applyBorder="1" applyAlignment="1">
      <alignment horizontal="center" vertical="top" wrapText="1"/>
    </xf>
    <xf numFmtId="0" fontId="10" fillId="0" borderId="3" xfId="0" applyFont="1" applyBorder="1" applyAlignment="1">
      <alignment wrapText="1"/>
    </xf>
    <xf numFmtId="49" fontId="13" fillId="0" borderId="3" xfId="0" applyNumberFormat="1" applyFont="1" applyBorder="1" applyAlignment="1">
      <alignment horizontal="center" vertical="top" wrapText="1"/>
    </xf>
    <xf numFmtId="4" fontId="13" fillId="3" borderId="8" xfId="0" applyNumberFormat="1" applyFont="1" applyFill="1" applyBorder="1" applyAlignment="1">
      <alignment horizontal="center" vertical="center" wrapText="1"/>
    </xf>
    <xf numFmtId="4" fontId="13" fillId="0" borderId="14" xfId="0" applyNumberFormat="1" applyFont="1" applyFill="1" applyBorder="1" applyAlignment="1">
      <alignment horizontal="center" vertical="center" wrapText="1"/>
    </xf>
    <xf numFmtId="4" fontId="13" fillId="0" borderId="8" xfId="0" applyNumberFormat="1" applyFont="1" applyFill="1" applyBorder="1" applyAlignment="1">
      <alignment horizontal="center" vertical="center" wrapText="1"/>
    </xf>
    <xf numFmtId="0" fontId="13" fillId="0" borderId="3" xfId="0" applyFont="1" applyBorder="1" applyAlignment="1">
      <alignment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vertical="top" wrapText="1"/>
    </xf>
    <xf numFmtId="4" fontId="13" fillId="0" borderId="15" xfId="0" applyNumberFormat="1" applyFont="1" applyFill="1" applyBorder="1" applyAlignment="1">
      <alignment horizontal="center" vertical="center"/>
    </xf>
    <xf numFmtId="0" fontId="13" fillId="0" borderId="11" xfId="0" applyFont="1" applyBorder="1" applyAlignment="1">
      <alignment vertical="top" wrapText="1"/>
    </xf>
    <xf numFmtId="4" fontId="13" fillId="3" borderId="16" xfId="0" applyNumberFormat="1" applyFont="1" applyFill="1" applyBorder="1" applyAlignment="1">
      <alignment horizontal="center" vertical="center" wrapText="1"/>
    </xf>
    <xf numFmtId="0" fontId="13" fillId="3" borderId="8" xfId="0" applyNumberFormat="1" applyFont="1" applyFill="1" applyBorder="1" applyAlignment="1">
      <alignment horizontal="left" vertical="top" wrapText="1" indent="2"/>
    </xf>
    <xf numFmtId="0" fontId="13" fillId="2" borderId="8" xfId="0" applyNumberFormat="1" applyFont="1" applyFill="1" applyBorder="1" applyAlignment="1">
      <alignment horizontal="left" vertical="top" wrapText="1"/>
    </xf>
    <xf numFmtId="0" fontId="13" fillId="2" borderId="7" xfId="0" applyNumberFormat="1" applyFont="1" applyFill="1" applyBorder="1" applyAlignment="1">
      <alignment horizontal="left" vertical="top" wrapText="1"/>
    </xf>
    <xf numFmtId="0" fontId="13" fillId="2" borderId="11" xfId="0" applyNumberFormat="1" applyFont="1" applyFill="1" applyBorder="1" applyAlignment="1">
      <alignment horizontal="left" vertical="top" wrapText="1"/>
    </xf>
    <xf numFmtId="0" fontId="13" fillId="2" borderId="8" xfId="0" applyNumberFormat="1" applyFont="1" applyFill="1" applyBorder="1" applyAlignment="1">
      <alignment horizontal="left" vertical="top" wrapText="1" indent="2"/>
    </xf>
    <xf numFmtId="4" fontId="13" fillId="3" borderId="11" xfId="0" applyNumberFormat="1" applyFont="1" applyFill="1" applyBorder="1" applyAlignment="1">
      <alignment horizontal="center" vertical="center" wrapText="1"/>
    </xf>
    <xf numFmtId="4" fontId="13" fillId="0" borderId="11" xfId="0" applyNumberFormat="1" applyFont="1" applyFill="1" applyBorder="1" applyAlignment="1">
      <alignment horizontal="center" vertical="center" wrapText="1"/>
    </xf>
    <xf numFmtId="0" fontId="13" fillId="0" borderId="9" xfId="0" applyFont="1" applyBorder="1" applyAlignment="1">
      <alignment vertical="top" wrapText="1"/>
    </xf>
    <xf numFmtId="0" fontId="10" fillId="0" borderId="11" xfId="0" applyFont="1" applyFill="1" applyBorder="1" applyAlignment="1">
      <alignment horizontal="center"/>
    </xf>
    <xf numFmtId="0" fontId="10" fillId="0" borderId="0" xfId="0" applyFont="1" applyFill="1" applyAlignment="1">
      <alignment horizontal="center"/>
    </xf>
    <xf numFmtId="0" fontId="10" fillId="0" borderId="0" xfId="0" applyFont="1" applyFill="1" applyBorder="1" applyAlignment="1">
      <alignment horizontal="center"/>
    </xf>
    <xf numFmtId="0" fontId="13" fillId="0" borderId="11"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0" fontId="13" fillId="0" borderId="11"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0" fontId="13" fillId="3" borderId="3" xfId="0" applyFont="1" applyFill="1" applyBorder="1" applyAlignment="1">
      <alignment horizontal="center" vertical="center" wrapText="1"/>
    </xf>
    <xf numFmtId="0" fontId="13" fillId="3" borderId="7" xfId="0" applyNumberFormat="1" applyFont="1" applyFill="1" applyBorder="1" applyAlignment="1">
      <alignment horizontal="left" vertical="top" wrapText="1"/>
    </xf>
    <xf numFmtId="0" fontId="13" fillId="0" borderId="11" xfId="0" applyNumberFormat="1" applyFont="1" applyFill="1" applyBorder="1" applyAlignment="1">
      <alignment horizontal="left" vertical="top" wrapText="1"/>
    </xf>
    <xf numFmtId="0" fontId="13" fillId="0" borderId="7" xfId="0" applyFont="1" applyBorder="1" applyAlignment="1">
      <alignment horizontal="center" vertical="top" wrapText="1"/>
    </xf>
    <xf numFmtId="0" fontId="10" fillId="0" borderId="7" xfId="0" applyFont="1" applyBorder="1" applyAlignment="1"/>
    <xf numFmtId="0" fontId="13" fillId="0" borderId="7" xfId="0" applyNumberFormat="1" applyFont="1" applyFill="1" applyBorder="1" applyAlignment="1">
      <alignment horizontal="left" vertical="top" wrapText="1"/>
    </xf>
    <xf numFmtId="0" fontId="6" fillId="0" borderId="11" xfId="0" applyNumberFormat="1" applyFont="1" applyFill="1" applyBorder="1" applyAlignment="1">
      <alignment horizontal="left" vertical="top" wrapText="1"/>
    </xf>
    <xf numFmtId="0" fontId="6" fillId="0" borderId="0" xfId="0" applyFont="1" applyFill="1" applyBorder="1" applyAlignment="1">
      <alignment horizontal="center"/>
    </xf>
    <xf numFmtId="0" fontId="16" fillId="0" borderId="0" xfId="0" applyFont="1"/>
    <xf numFmtId="0" fontId="13" fillId="3" borderId="1" xfId="0" applyFont="1" applyFill="1" applyBorder="1" applyAlignment="1">
      <alignment horizontal="center" vertical="center" wrapText="1"/>
    </xf>
    <xf numFmtId="0" fontId="13" fillId="3" borderId="21" xfId="0" applyFont="1" applyFill="1" applyBorder="1" applyAlignment="1">
      <alignment horizontal="center" vertical="center" wrapText="1"/>
    </xf>
    <xf numFmtId="4" fontId="13" fillId="0" borderId="8" xfId="0" applyNumberFormat="1" applyFont="1" applyFill="1" applyBorder="1" applyAlignment="1">
      <alignment horizontal="right" vertical="top" wrapText="1"/>
    </xf>
    <xf numFmtId="0" fontId="13" fillId="3" borderId="12" xfId="0" applyFont="1" applyFill="1" applyBorder="1" applyAlignment="1">
      <alignment horizontal="center" vertical="center" wrapText="1"/>
    </xf>
    <xf numFmtId="0" fontId="13" fillId="0" borderId="3" xfId="0" applyFont="1" applyBorder="1" applyAlignment="1">
      <alignment horizontal="left" vertical="top" wrapText="1"/>
    </xf>
    <xf numFmtId="0" fontId="13" fillId="3" borderId="1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4" fontId="13" fillId="0" borderId="10" xfId="0" applyNumberFormat="1" applyFont="1" applyFill="1" applyBorder="1" applyAlignment="1">
      <alignment horizontal="center" vertical="top" wrapText="1"/>
    </xf>
    <xf numFmtId="0" fontId="3" fillId="0" borderId="1" xfId="0" applyFont="1" applyFill="1" applyBorder="1"/>
    <xf numFmtId="4" fontId="3" fillId="0" borderId="0" xfId="0" applyNumberFormat="1" applyFont="1" applyFill="1"/>
    <xf numFmtId="0" fontId="13" fillId="0" borderId="1" xfId="0" applyFont="1" applyFill="1" applyBorder="1" applyAlignment="1">
      <alignment horizontal="center" vertical="center" wrapText="1"/>
    </xf>
    <xf numFmtId="0" fontId="13" fillId="0" borderId="21" xfId="0" applyFont="1" applyFill="1" applyBorder="1" applyAlignment="1">
      <alignment horizontal="center" vertical="center" wrapText="1"/>
    </xf>
    <xf numFmtId="4" fontId="13" fillId="0" borderId="8" xfId="0" applyNumberFormat="1" applyFont="1" applyFill="1" applyBorder="1" applyAlignment="1">
      <alignment vertical="top" wrapText="1"/>
    </xf>
    <xf numFmtId="4" fontId="13" fillId="0" borderId="8" xfId="0" applyNumberFormat="1" applyFont="1" applyFill="1" applyBorder="1" applyAlignment="1">
      <alignment vertical="top"/>
    </xf>
    <xf numFmtId="0" fontId="10" fillId="0" borderId="3" xfId="0" applyFont="1" applyFill="1" applyBorder="1" applyAlignment="1">
      <alignment vertical="top" wrapText="1"/>
    </xf>
    <xf numFmtId="0" fontId="10" fillId="0" borderId="7" xfId="0" applyFont="1" applyFill="1" applyBorder="1" applyAlignment="1">
      <alignment vertical="top" wrapText="1"/>
    </xf>
    <xf numFmtId="0" fontId="0" fillId="0" borderId="0" xfId="0" applyFill="1"/>
    <xf numFmtId="0" fontId="0" fillId="0" borderId="0" xfId="0" applyFont="1" applyFill="1"/>
    <xf numFmtId="0" fontId="4" fillId="0" borderId="0" xfId="0" applyFont="1" applyFill="1"/>
    <xf numFmtId="0" fontId="16" fillId="0" borderId="0" xfId="0" applyFont="1" applyFill="1"/>
    <xf numFmtId="4" fontId="5" fillId="0" borderId="0" xfId="0" applyNumberFormat="1" applyFont="1" applyFill="1" applyBorder="1" applyAlignment="1">
      <alignment horizontal="right"/>
    </xf>
    <xf numFmtId="0" fontId="0" fillId="0" borderId="0" xfId="0" applyFill="1" applyBorder="1"/>
    <xf numFmtId="4" fontId="3" fillId="4" borderId="0" xfId="0" applyNumberFormat="1" applyFont="1" applyFill="1"/>
    <xf numFmtId="4" fontId="13" fillId="0" borderId="11" xfId="0" applyNumberFormat="1" applyFont="1" applyFill="1" applyBorder="1" applyAlignment="1">
      <alignment horizontal="center" vertical="top" wrapText="1"/>
    </xf>
    <xf numFmtId="0" fontId="13" fillId="0" borderId="11" xfId="0" applyFont="1" applyFill="1" applyBorder="1" applyAlignment="1">
      <alignment vertical="top" wrapText="1"/>
    </xf>
    <xf numFmtId="0" fontId="13" fillId="0" borderId="11"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7" xfId="0" applyFont="1" applyFill="1" applyBorder="1" applyAlignment="1">
      <alignment horizontal="left" vertical="top" wrapText="1"/>
    </xf>
    <xf numFmtId="0" fontId="13" fillId="0" borderId="11" xfId="0" applyNumberFormat="1" applyFont="1" applyFill="1" applyBorder="1" applyAlignment="1">
      <alignment horizontal="left" vertical="top" wrapText="1"/>
    </xf>
    <xf numFmtId="0" fontId="13" fillId="0" borderId="3"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4" fontId="13" fillId="0" borderId="11" xfId="0" applyNumberFormat="1" applyFont="1" applyFill="1" applyBorder="1" applyAlignment="1">
      <alignment horizontal="center" vertical="top"/>
    </xf>
    <xf numFmtId="4" fontId="13" fillId="0" borderId="3" xfId="0" applyNumberFormat="1" applyFont="1" applyFill="1" applyBorder="1" applyAlignment="1">
      <alignment horizontal="center" vertical="top"/>
    </xf>
    <xf numFmtId="4" fontId="13" fillId="0" borderId="7" xfId="0" applyNumberFormat="1" applyFont="1" applyFill="1" applyBorder="1" applyAlignment="1">
      <alignment horizontal="center" vertical="top"/>
    </xf>
    <xf numFmtId="4" fontId="13" fillId="0" borderId="11"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4" fontId="13" fillId="0" borderId="8" xfId="0" applyNumberFormat="1" applyFont="1" applyFill="1" applyBorder="1" applyAlignment="1">
      <alignment horizontal="center" vertical="top" wrapText="1"/>
    </xf>
    <xf numFmtId="2" fontId="13" fillId="0" borderId="11" xfId="0" applyNumberFormat="1" applyFont="1" applyFill="1" applyBorder="1" applyAlignment="1">
      <alignment horizontal="center" vertical="top" wrapText="1"/>
    </xf>
    <xf numFmtId="0" fontId="13" fillId="0" borderId="11" xfId="0" applyFont="1" applyFill="1" applyBorder="1" applyAlignment="1">
      <alignment horizontal="left" vertical="top"/>
    </xf>
    <xf numFmtId="0" fontId="10" fillId="0" borderId="3" xfId="0" applyFont="1" applyFill="1" applyBorder="1" applyAlignment="1">
      <alignment horizontal="center"/>
    </xf>
    <xf numFmtId="0" fontId="13" fillId="0" borderId="11" xfId="0" applyFont="1" applyFill="1" applyBorder="1" applyAlignment="1">
      <alignment horizontal="center" vertical="top" wrapText="1"/>
    </xf>
    <xf numFmtId="0" fontId="13" fillId="6" borderId="7" xfId="0" applyNumberFormat="1" applyFont="1" applyFill="1" applyBorder="1" applyAlignment="1">
      <alignment horizontal="left" vertical="top" wrapText="1"/>
    </xf>
    <xf numFmtId="16" fontId="3" fillId="6" borderId="0" xfId="0" applyNumberFormat="1" applyFont="1" applyFill="1"/>
    <xf numFmtId="0" fontId="3" fillId="7" borderId="0" xfId="0" applyFont="1" applyFill="1"/>
    <xf numFmtId="0" fontId="13" fillId="0" borderId="11" xfId="0" applyFont="1" applyFill="1" applyBorder="1" applyAlignment="1">
      <alignment horizontal="center" vertical="center" wrapText="1"/>
    </xf>
    <xf numFmtId="4" fontId="13" fillId="0" borderId="11" xfId="0" applyNumberFormat="1" applyFont="1" applyFill="1" applyBorder="1" applyAlignment="1">
      <alignment horizontal="center" vertical="top"/>
    </xf>
    <xf numFmtId="4" fontId="13" fillId="0" borderId="3" xfId="0" applyNumberFormat="1" applyFont="1" applyFill="1" applyBorder="1" applyAlignment="1">
      <alignment horizontal="center" vertical="center"/>
    </xf>
    <xf numFmtId="0" fontId="10" fillId="0" borderId="3" xfId="0" applyFont="1" applyFill="1" applyBorder="1" applyAlignment="1">
      <alignment horizontal="center"/>
    </xf>
    <xf numFmtId="0" fontId="10" fillId="0" borderId="7" xfId="0" applyFont="1" applyFill="1" applyBorder="1" applyAlignment="1">
      <alignment horizontal="center"/>
    </xf>
    <xf numFmtId="0" fontId="13" fillId="0" borderId="11" xfId="0" applyFont="1" applyFill="1" applyBorder="1" applyAlignment="1">
      <alignment vertical="top" wrapText="1"/>
    </xf>
    <xf numFmtId="0" fontId="13" fillId="0" borderId="3" xfId="0" applyFont="1" applyFill="1" applyBorder="1" applyAlignment="1">
      <alignment horizontal="center" vertical="top" wrapText="1"/>
    </xf>
    <xf numFmtId="4" fontId="13" fillId="0" borderId="11" xfId="0" applyNumberFormat="1" applyFont="1" applyFill="1" applyBorder="1" applyAlignment="1">
      <alignment horizontal="center" vertical="top" wrapText="1"/>
    </xf>
    <xf numFmtId="0" fontId="13" fillId="0" borderId="7" xfId="0" applyFont="1" applyFill="1" applyBorder="1" applyAlignment="1">
      <alignment horizontal="left" vertical="top" wrapText="1"/>
    </xf>
    <xf numFmtId="0" fontId="13" fillId="0" borderId="11"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1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7" xfId="0" applyFont="1" applyFill="1" applyBorder="1" applyAlignment="1">
      <alignment horizontal="center" vertical="center" wrapText="1"/>
    </xf>
    <xf numFmtId="4" fontId="13" fillId="0" borderId="8" xfId="0" applyNumberFormat="1" applyFont="1" applyFill="1" applyBorder="1" applyAlignment="1">
      <alignment horizontal="right" vertical="top" wrapText="1"/>
    </xf>
    <xf numFmtId="0" fontId="13" fillId="0" borderId="12" xfId="0" applyFont="1" applyFill="1" applyBorder="1" applyAlignment="1">
      <alignment horizontal="center" vertical="center" wrapText="1"/>
    </xf>
    <xf numFmtId="4" fontId="13" fillId="0" borderId="1" xfId="0" applyNumberFormat="1" applyFont="1" applyFill="1" applyBorder="1" applyAlignment="1">
      <alignment horizontal="center" vertical="top" wrapText="1"/>
    </xf>
    <xf numFmtId="4" fontId="13" fillId="0" borderId="11" xfId="0" applyNumberFormat="1" applyFont="1" applyFill="1" applyBorder="1" applyAlignment="1">
      <alignment horizontal="center" vertical="top"/>
    </xf>
    <xf numFmtId="4" fontId="13" fillId="0" borderId="11"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4" fontId="13" fillId="0" borderId="8" xfId="0" applyNumberFormat="1" applyFont="1" applyFill="1" applyBorder="1" applyAlignment="1">
      <alignment horizontal="center" vertical="top" wrapText="1"/>
    </xf>
    <xf numFmtId="0" fontId="13" fillId="0" borderId="7" xfId="0" applyNumberFormat="1" applyFont="1" applyFill="1" applyBorder="1" applyAlignment="1">
      <alignment horizontal="left" vertical="top" wrapText="1"/>
    </xf>
    <xf numFmtId="0" fontId="13" fillId="0" borderId="11"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0" fontId="13" fillId="0" borderId="11" xfId="0" applyFont="1" applyBorder="1" applyAlignment="1">
      <alignment horizontal="center" vertical="top" wrapText="1"/>
    </xf>
    <xf numFmtId="0" fontId="13" fillId="0" borderId="3" xfId="0" applyFont="1" applyBorder="1" applyAlignment="1">
      <alignment horizontal="center" vertical="top" wrapText="1"/>
    </xf>
    <xf numFmtId="1" fontId="13" fillId="0" borderId="3" xfId="0" applyNumberFormat="1" applyFont="1" applyFill="1" applyBorder="1" applyAlignment="1">
      <alignment vertical="top" wrapText="1"/>
    </xf>
    <xf numFmtId="1" fontId="13" fillId="0" borderId="7" xfId="0" applyNumberFormat="1" applyFont="1" applyFill="1" applyBorder="1" applyAlignment="1">
      <alignment vertical="top" wrapText="1"/>
    </xf>
    <xf numFmtId="0" fontId="13" fillId="0" borderId="3" xfId="0" applyFont="1" applyFill="1" applyBorder="1" applyAlignment="1">
      <alignment vertical="top" wrapText="1"/>
    </xf>
    <xf numFmtId="0" fontId="10" fillId="0" borderId="3" xfId="0" applyFont="1" applyBorder="1" applyAlignment="1"/>
    <xf numFmtId="0" fontId="10" fillId="0" borderId="3" xfId="0" applyFont="1" applyBorder="1" applyAlignment="1">
      <alignment vertical="top" wrapText="1"/>
    </xf>
    <xf numFmtId="0" fontId="13" fillId="0" borderId="11" xfId="0" applyNumberFormat="1" applyFont="1" applyFill="1" applyBorder="1" applyAlignment="1">
      <alignment horizontal="left" vertical="top" wrapText="1"/>
    </xf>
    <xf numFmtId="4" fontId="13" fillId="0" borderId="8" xfId="0" applyNumberFormat="1" applyFont="1" applyFill="1" applyBorder="1" applyAlignment="1">
      <alignment horizontal="center" vertical="top" wrapText="1"/>
    </xf>
    <xf numFmtId="4" fontId="13" fillId="0" borderId="8" xfId="0" applyNumberFormat="1" applyFont="1" applyFill="1" applyBorder="1" applyAlignment="1">
      <alignment horizontal="right" vertical="top" wrapText="1"/>
    </xf>
    <xf numFmtId="0" fontId="13" fillId="0" borderId="3" xfId="0" applyNumberFormat="1" applyFont="1" applyFill="1" applyBorder="1" applyAlignment="1">
      <alignment horizontal="left" vertical="top" wrapText="1"/>
    </xf>
    <xf numFmtId="0" fontId="13" fillId="0" borderId="7" xfId="0" applyNumberFormat="1" applyFont="1" applyFill="1" applyBorder="1" applyAlignment="1">
      <alignment horizontal="left" vertical="top" wrapText="1"/>
    </xf>
    <xf numFmtId="0" fontId="13" fillId="0" borderId="3" xfId="0" applyFont="1" applyBorder="1" applyAlignment="1">
      <alignment vertical="top" wrapText="1"/>
    </xf>
    <xf numFmtId="0" fontId="10" fillId="0" borderId="3" xfId="0" applyFont="1" applyBorder="1" applyAlignment="1">
      <alignment horizontal="center" vertical="top" wrapText="1"/>
    </xf>
    <xf numFmtId="3" fontId="13" fillId="0" borderId="1" xfId="0" applyNumberFormat="1" applyFont="1" applyFill="1" applyBorder="1" applyAlignment="1">
      <alignment horizontal="center" vertical="top" wrapText="1"/>
    </xf>
    <xf numFmtId="0" fontId="13" fillId="0" borderId="11" xfId="0" applyFont="1" applyFill="1" applyBorder="1" applyAlignment="1">
      <alignment horizontal="left" vertical="top" wrapText="1"/>
    </xf>
    <xf numFmtId="0" fontId="13" fillId="0" borderId="7" xfId="0" applyFont="1" applyFill="1" applyBorder="1" applyAlignment="1">
      <alignment horizontal="left" vertical="top" wrapText="1"/>
    </xf>
    <xf numFmtId="4" fontId="13" fillId="0" borderId="11" xfId="0" applyNumberFormat="1" applyFont="1" applyFill="1" applyBorder="1" applyAlignment="1">
      <alignment horizontal="center" vertical="top" wrapText="1"/>
    </xf>
    <xf numFmtId="4" fontId="13" fillId="0" borderId="7" xfId="0" applyNumberFormat="1" applyFont="1" applyFill="1" applyBorder="1" applyAlignment="1">
      <alignment horizontal="center" vertical="top" wrapText="1"/>
    </xf>
    <xf numFmtId="4" fontId="13" fillId="0" borderId="11" xfId="0" applyNumberFormat="1" applyFont="1" applyFill="1" applyBorder="1" applyAlignment="1">
      <alignment horizontal="center" vertical="center" wrapText="1"/>
    </xf>
    <xf numFmtId="4" fontId="13" fillId="0" borderId="11" xfId="0" applyNumberFormat="1" applyFont="1" applyFill="1" applyBorder="1" applyAlignment="1">
      <alignment horizontal="center" vertical="top"/>
    </xf>
    <xf numFmtId="4" fontId="13" fillId="0" borderId="3" xfId="0" applyNumberFormat="1" applyFont="1" applyFill="1" applyBorder="1" applyAlignment="1">
      <alignment horizontal="center" vertical="top"/>
    </xf>
    <xf numFmtId="4" fontId="13" fillId="0" borderId="7" xfId="0" applyNumberFormat="1" applyFont="1" applyFill="1" applyBorder="1" applyAlignment="1">
      <alignment horizontal="center" vertical="top"/>
    </xf>
    <xf numFmtId="4" fontId="13" fillId="0" borderId="3" xfId="0" applyNumberFormat="1"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7" xfId="0" applyFont="1" applyFill="1" applyBorder="1" applyAlignment="1">
      <alignment horizontal="center" vertical="top" wrapText="1"/>
    </xf>
    <xf numFmtId="0" fontId="13" fillId="0" borderId="3" xfId="0" applyFont="1" applyFill="1" applyBorder="1" applyAlignment="1">
      <alignment horizontal="left" vertical="top" wrapText="1"/>
    </xf>
    <xf numFmtId="0" fontId="13" fillId="0" borderId="12" xfId="0" applyFont="1" applyFill="1" applyBorder="1" applyAlignment="1">
      <alignment horizontal="center" vertical="top" wrapText="1"/>
    </xf>
    <xf numFmtId="0" fontId="10" fillId="0" borderId="1" xfId="0" applyFont="1" applyFill="1" applyBorder="1" applyAlignment="1">
      <alignment horizontal="center" vertical="top" wrapText="1"/>
    </xf>
    <xf numFmtId="0" fontId="13" fillId="0" borderId="21" xfId="0" applyFont="1" applyFill="1" applyBorder="1" applyAlignment="1">
      <alignment horizontal="center" vertical="top"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11" xfId="0" applyFont="1" applyFill="1" applyBorder="1" applyAlignment="1">
      <alignment vertical="top" wrapText="1"/>
    </xf>
    <xf numFmtId="0" fontId="13" fillId="0" borderId="3" xfId="0" applyFont="1" applyFill="1" applyBorder="1" applyAlignment="1">
      <alignment vertical="top" wrapText="1"/>
    </xf>
    <xf numFmtId="0" fontId="10" fillId="0" borderId="3" xfId="0" applyFont="1" applyFill="1" applyBorder="1" applyAlignment="1">
      <alignment horizontal="left" vertical="top"/>
    </xf>
    <xf numFmtId="0" fontId="10" fillId="0" borderId="3" xfId="0" applyFont="1" applyFill="1" applyBorder="1" applyAlignment="1">
      <alignment horizontal="center" vertical="top" wrapText="1"/>
    </xf>
    <xf numFmtId="0" fontId="10" fillId="0" borderId="7" xfId="0" applyFont="1" applyFill="1" applyBorder="1" applyAlignment="1">
      <alignment horizontal="center" vertical="top" wrapText="1"/>
    </xf>
    <xf numFmtId="0" fontId="13" fillId="0" borderId="7" xfId="0" applyFont="1" applyFill="1" applyBorder="1" applyAlignment="1">
      <alignment vertical="top" wrapText="1"/>
    </xf>
    <xf numFmtId="0" fontId="13" fillId="0" borderId="1" xfId="0" applyFont="1" applyFill="1" applyBorder="1" applyAlignment="1">
      <alignment horizontal="center" vertical="top" wrapText="1"/>
    </xf>
    <xf numFmtId="0" fontId="13" fillId="0" borderId="3" xfId="0" applyFont="1" applyFill="1" applyBorder="1" applyAlignment="1">
      <alignment horizontal="center" vertical="center" wrapText="1"/>
    </xf>
    <xf numFmtId="1" fontId="13" fillId="0" borderId="11" xfId="0" applyNumberFormat="1" applyFont="1" applyFill="1" applyBorder="1" applyAlignment="1">
      <alignment horizontal="center" vertical="top" wrapText="1"/>
    </xf>
    <xf numFmtId="0" fontId="13" fillId="0" borderId="7" xfId="0" applyFont="1" applyFill="1" applyBorder="1" applyAlignment="1">
      <alignment horizontal="center" vertical="center" wrapText="1"/>
    </xf>
    <xf numFmtId="4" fontId="13" fillId="0" borderId="8" xfId="0" applyNumberFormat="1" applyFont="1" applyFill="1" applyBorder="1" applyAlignment="1">
      <alignment horizontal="right" vertical="top" wrapText="1"/>
    </xf>
    <xf numFmtId="164" fontId="13" fillId="0" borderId="3" xfId="0" applyNumberFormat="1" applyFont="1" applyFill="1" applyBorder="1" applyAlignment="1">
      <alignment horizontal="center" vertical="top" wrapText="1"/>
    </xf>
    <xf numFmtId="4" fontId="13" fillId="0" borderId="8" xfId="0" applyNumberFormat="1" applyFont="1" applyFill="1" applyBorder="1" applyAlignment="1">
      <alignment horizontal="right" vertical="center" wrapText="1"/>
    </xf>
    <xf numFmtId="0" fontId="10" fillId="0" borderId="3" xfId="0" applyFont="1" applyFill="1" applyBorder="1" applyAlignment="1">
      <alignment horizontal="center"/>
    </xf>
    <xf numFmtId="0" fontId="10" fillId="0" borderId="7" xfId="0" applyFont="1" applyFill="1" applyBorder="1" applyAlignment="1">
      <alignment horizontal="center"/>
    </xf>
    <xf numFmtId="4" fontId="13" fillId="0" borderId="12" xfId="0" applyNumberFormat="1" applyFont="1" applyFill="1" applyBorder="1" applyAlignment="1">
      <alignment horizontal="center" vertical="top"/>
    </xf>
    <xf numFmtId="4" fontId="13" fillId="0" borderId="11"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4" fontId="13" fillId="0" borderId="8" xfId="0" applyNumberFormat="1" applyFont="1" applyFill="1" applyBorder="1" applyAlignment="1">
      <alignment horizontal="center" vertical="top" wrapText="1"/>
    </xf>
    <xf numFmtId="43" fontId="13" fillId="0" borderId="11" xfId="17" applyFont="1" applyFill="1" applyBorder="1" applyAlignment="1">
      <alignment vertical="top" wrapText="1"/>
    </xf>
    <xf numFmtId="43" fontId="13" fillId="0" borderId="11" xfId="17" applyFont="1" applyFill="1" applyBorder="1" applyAlignment="1">
      <alignment horizontal="center" vertical="top" wrapText="1"/>
    </xf>
    <xf numFmtId="43" fontId="13" fillId="0" borderId="7" xfId="17" applyFont="1" applyFill="1" applyBorder="1" applyAlignment="1">
      <alignment horizontal="left" vertical="top" wrapText="1"/>
    </xf>
    <xf numFmtId="43" fontId="13" fillId="0" borderId="8" xfId="17" applyFont="1" applyFill="1" applyBorder="1" applyAlignment="1">
      <alignment horizontal="left" vertical="top" wrapText="1"/>
    </xf>
    <xf numFmtId="43" fontId="13" fillId="0" borderId="8" xfId="17" applyFont="1" applyFill="1" applyBorder="1" applyAlignment="1">
      <alignment horizontal="right" vertical="top"/>
    </xf>
    <xf numFmtId="43" fontId="13" fillId="0" borderId="8" xfId="17" applyFont="1" applyFill="1" applyBorder="1" applyAlignment="1">
      <alignment horizontal="center" vertical="center"/>
    </xf>
    <xf numFmtId="43" fontId="13" fillId="0" borderId="3" xfId="17" applyFont="1" applyFill="1" applyBorder="1" applyAlignment="1">
      <alignment horizontal="center" vertical="center"/>
    </xf>
    <xf numFmtId="43" fontId="13" fillId="0" borderId="8" xfId="17" applyFont="1" applyFill="1" applyBorder="1" applyAlignment="1">
      <alignment horizontal="right" vertical="top" wrapText="1"/>
    </xf>
    <xf numFmtId="43" fontId="13" fillId="0" borderId="11" xfId="17" applyFont="1" applyFill="1" applyBorder="1" applyAlignment="1">
      <alignment horizontal="left" vertical="top" wrapText="1"/>
    </xf>
    <xf numFmtId="43" fontId="13" fillId="0" borderId="11" xfId="17" applyFont="1" applyFill="1" applyBorder="1" applyAlignment="1">
      <alignment horizontal="center" vertical="top"/>
    </xf>
    <xf numFmtId="43" fontId="13" fillId="0" borderId="7" xfId="17" applyFont="1" applyBorder="1" applyAlignment="1">
      <alignment horizontal="center" vertical="top" wrapText="1"/>
    </xf>
    <xf numFmtId="43" fontId="10" fillId="0" borderId="7" xfId="17" applyFont="1" applyBorder="1" applyAlignment="1"/>
    <xf numFmtId="43" fontId="13" fillId="0" borderId="7" xfId="17" applyFont="1" applyFill="1" applyBorder="1" applyAlignment="1">
      <alignment horizontal="center" vertical="top" wrapText="1"/>
    </xf>
    <xf numFmtId="43" fontId="13" fillId="0" borderId="7" xfId="17" applyFont="1" applyFill="1" applyBorder="1" applyAlignment="1">
      <alignment horizontal="center" vertical="center"/>
    </xf>
    <xf numFmtId="0" fontId="13" fillId="0" borderId="13" xfId="0" applyFont="1" applyFill="1" applyBorder="1" applyAlignment="1">
      <alignment horizontal="center" vertical="top" wrapText="1"/>
    </xf>
    <xf numFmtId="164" fontId="13" fillId="0" borderId="23" xfId="0" applyNumberFormat="1" applyFont="1" applyFill="1" applyBorder="1" applyAlignment="1">
      <alignment horizontal="center" vertical="center" wrapText="1"/>
    </xf>
    <xf numFmtId="0" fontId="15" fillId="0" borderId="13" xfId="0" applyFont="1" applyFill="1" applyBorder="1" applyAlignment="1">
      <alignment horizontal="center" vertical="top" wrapText="1"/>
    </xf>
    <xf numFmtId="4" fontId="13" fillId="0" borderId="12" xfId="0" applyNumberFormat="1" applyFont="1" applyFill="1" applyBorder="1" applyAlignment="1">
      <alignment horizontal="center" vertical="top" wrapText="1"/>
    </xf>
    <xf numFmtId="4" fontId="13" fillId="0" borderId="8" xfId="0" applyNumberFormat="1" applyFont="1" applyFill="1" applyBorder="1" applyAlignment="1">
      <alignment horizontal="center" wrapText="1"/>
    </xf>
    <xf numFmtId="4" fontId="13" fillId="0" borderId="13" xfId="0" applyNumberFormat="1" applyFont="1" applyFill="1" applyBorder="1" applyAlignment="1">
      <alignment horizontal="center" vertical="top"/>
    </xf>
    <xf numFmtId="4" fontId="13" fillId="0" borderId="8" xfId="0" applyNumberFormat="1" applyFont="1" applyFill="1" applyBorder="1" applyAlignment="1">
      <alignment horizontal="left" vertical="top" wrapText="1"/>
    </xf>
    <xf numFmtId="4" fontId="13" fillId="0" borderId="8" xfId="0" applyNumberFormat="1" applyFont="1" applyFill="1" applyBorder="1" applyAlignment="1">
      <alignment horizontal="right" vertical="center"/>
    </xf>
    <xf numFmtId="43" fontId="13" fillId="0" borderId="12" xfId="17" applyFont="1" applyFill="1" applyBorder="1" applyAlignment="1">
      <alignment horizontal="center" vertical="top"/>
    </xf>
    <xf numFmtId="49" fontId="13" fillId="0" borderId="8" xfId="17" applyNumberFormat="1" applyFont="1" applyFill="1" applyBorder="1" applyAlignment="1">
      <alignment horizontal="left" vertical="top" wrapText="1"/>
    </xf>
    <xf numFmtId="43" fontId="13" fillId="0" borderId="8" xfId="17" applyFont="1" applyFill="1" applyBorder="1" applyAlignment="1">
      <alignment horizontal="center" vertical="top"/>
    </xf>
    <xf numFmtId="43" fontId="13" fillId="0" borderId="11" xfId="17" applyFont="1" applyFill="1" applyBorder="1" applyAlignment="1">
      <alignment horizontal="center" vertical="center"/>
    </xf>
    <xf numFmtId="49" fontId="13" fillId="0" borderId="8" xfId="17" applyNumberFormat="1" applyFont="1" applyFill="1" applyBorder="1" applyAlignment="1">
      <alignment horizontal="center" vertical="top" wrapText="1"/>
    </xf>
    <xf numFmtId="0" fontId="13" fillId="0" borderId="12" xfId="0" applyFont="1" applyFill="1" applyBorder="1" applyAlignment="1">
      <alignment horizontal="center" vertical="top"/>
    </xf>
    <xf numFmtId="0" fontId="17" fillId="0" borderId="13" xfId="0" applyFont="1" applyFill="1" applyBorder="1" applyAlignment="1">
      <alignment vertical="top" wrapText="1"/>
    </xf>
    <xf numFmtId="0" fontId="13" fillId="0" borderId="8" xfId="0" applyFont="1" applyFill="1" applyBorder="1" applyAlignment="1">
      <alignment horizontal="center" vertical="top"/>
    </xf>
    <xf numFmtId="0" fontId="13" fillId="0" borderId="22" xfId="0" applyFont="1" applyFill="1" applyBorder="1" applyAlignment="1">
      <alignment horizontal="center" vertical="top"/>
    </xf>
    <xf numFmtId="0" fontId="13" fillId="0" borderId="3" xfId="0" applyFont="1" applyFill="1" applyBorder="1" applyAlignment="1">
      <alignment horizontal="center" vertical="top"/>
    </xf>
    <xf numFmtId="0" fontId="13" fillId="0" borderId="13" xfId="0" applyFont="1" applyFill="1" applyBorder="1" applyAlignment="1">
      <alignment horizontal="center" vertical="top"/>
    </xf>
    <xf numFmtId="0" fontId="10" fillId="0" borderId="1" xfId="0" applyFont="1" applyFill="1" applyBorder="1" applyAlignment="1">
      <alignment vertical="top" wrapText="1"/>
    </xf>
    <xf numFmtId="0" fontId="10" fillId="0" borderId="21" xfId="0" applyFont="1" applyFill="1" applyBorder="1" applyAlignment="1">
      <alignment vertical="top" wrapText="1"/>
    </xf>
    <xf numFmtId="0" fontId="13" fillId="0" borderId="12" xfId="0" applyFont="1" applyFill="1" applyBorder="1" applyAlignment="1">
      <alignment vertical="top" wrapText="1"/>
    </xf>
    <xf numFmtId="1" fontId="13" fillId="0" borderId="7" xfId="0" applyNumberFormat="1" applyFont="1" applyFill="1" applyBorder="1" applyAlignment="1">
      <alignment horizontal="center" vertical="top" wrapText="1"/>
    </xf>
    <xf numFmtId="0" fontId="13" fillId="0" borderId="21" xfId="0" applyFont="1" applyFill="1" applyBorder="1" applyAlignment="1">
      <alignment vertical="top" wrapText="1"/>
    </xf>
    <xf numFmtId="4" fontId="13" fillId="0" borderId="14"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13" xfId="0" applyNumberFormat="1" applyFont="1" applyFill="1" applyBorder="1" applyAlignment="1">
      <alignment horizontal="center" vertical="top" wrapText="1"/>
    </xf>
    <xf numFmtId="3" fontId="13" fillId="0" borderId="3" xfId="0" applyNumberFormat="1" applyFont="1" applyFill="1" applyBorder="1" applyAlignment="1">
      <alignment horizontal="center" vertical="top" wrapText="1"/>
    </xf>
    <xf numFmtId="3" fontId="13" fillId="0" borderId="21" xfId="0" applyNumberFormat="1" applyFont="1" applyFill="1" applyBorder="1" applyAlignment="1">
      <alignment horizontal="center" vertical="top" wrapText="1"/>
    </xf>
    <xf numFmtId="3" fontId="13" fillId="0" borderId="11" xfId="0" applyNumberFormat="1" applyFont="1" applyFill="1" applyBorder="1" applyAlignment="1">
      <alignment horizontal="center" vertical="top" wrapText="1"/>
    </xf>
    <xf numFmtId="1" fontId="13" fillId="0" borderId="8" xfId="0" applyNumberFormat="1" applyFont="1" applyFill="1" applyBorder="1" applyAlignment="1">
      <alignment horizontal="center" vertical="top" wrapText="1"/>
    </xf>
    <xf numFmtId="164" fontId="13" fillId="0" borderId="8" xfId="0" applyNumberFormat="1" applyFont="1" applyFill="1" applyBorder="1" applyAlignment="1">
      <alignment horizontal="center" vertical="top" wrapText="1"/>
    </xf>
    <xf numFmtId="4" fontId="6" fillId="0" borderId="11" xfId="0" applyNumberFormat="1" applyFont="1" applyFill="1" applyBorder="1" applyAlignment="1">
      <alignment horizontal="center" vertical="top"/>
    </xf>
    <xf numFmtId="49" fontId="13" fillId="0" borderId="11" xfId="17" applyNumberFormat="1" applyFont="1" applyFill="1" applyBorder="1" applyAlignment="1">
      <alignment vertical="top" wrapText="1"/>
    </xf>
    <xf numFmtId="43" fontId="13" fillId="0" borderId="11" xfId="17" applyFont="1" applyFill="1" applyBorder="1" applyAlignment="1">
      <alignment horizontal="center" vertical="top" wrapText="1"/>
    </xf>
    <xf numFmtId="0" fontId="13" fillId="0" borderId="11" xfId="0" applyFont="1" applyFill="1" applyBorder="1" applyAlignment="1">
      <alignment horizontal="center" vertical="top" wrapText="1"/>
    </xf>
    <xf numFmtId="43" fontId="13" fillId="0" borderId="11" xfId="17" applyFont="1" applyFill="1" applyBorder="1" applyAlignment="1">
      <alignment vertical="top" wrapText="1"/>
    </xf>
    <xf numFmtId="0" fontId="13" fillId="0" borderId="11" xfId="0" applyFont="1" applyFill="1" applyBorder="1" applyAlignment="1">
      <alignment horizontal="center" vertical="top" wrapText="1"/>
    </xf>
    <xf numFmtId="0" fontId="13" fillId="0" borderId="3" xfId="0" applyFont="1" applyFill="1" applyBorder="1" applyAlignment="1">
      <alignment horizontal="center" vertical="top" wrapText="1"/>
    </xf>
    <xf numFmtId="167" fontId="13" fillId="0" borderId="11" xfId="17" applyNumberFormat="1" applyFont="1" applyFill="1" applyBorder="1" applyAlignment="1">
      <alignment horizontal="center" vertical="top" wrapText="1"/>
    </xf>
    <xf numFmtId="4" fontId="13" fillId="0" borderId="11"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0" fontId="13" fillId="0" borderId="7" xfId="0" applyNumberFormat="1" applyFont="1" applyFill="1" applyBorder="1" applyAlignment="1">
      <alignment horizontal="left" vertical="top" wrapText="1"/>
    </xf>
    <xf numFmtId="49" fontId="13" fillId="0" borderId="12" xfId="0" applyNumberFormat="1" applyFont="1" applyFill="1" applyBorder="1" applyAlignment="1">
      <alignment horizontal="center" vertical="top" wrapText="1"/>
    </xf>
    <xf numFmtId="0" fontId="13" fillId="2" borderId="21" xfId="0" applyFont="1" applyFill="1" applyBorder="1" applyAlignment="1">
      <alignment horizontal="center" vertical="top" wrapText="1"/>
    </xf>
    <xf numFmtId="4" fontId="13" fillId="0" borderId="11" xfId="0" applyNumberFormat="1" applyFont="1" applyFill="1" applyBorder="1" applyAlignment="1">
      <alignment horizontal="center" vertical="top"/>
    </xf>
    <xf numFmtId="4" fontId="13" fillId="0" borderId="3" xfId="0" applyNumberFormat="1" applyFont="1" applyFill="1" applyBorder="1" applyAlignment="1">
      <alignment horizontal="center" vertical="top"/>
    </xf>
    <xf numFmtId="4" fontId="13" fillId="0" borderId="7" xfId="0" applyNumberFormat="1" applyFont="1" applyFill="1" applyBorder="1" applyAlignment="1">
      <alignment horizontal="center" vertical="top"/>
    </xf>
    <xf numFmtId="4" fontId="13" fillId="0" borderId="11" xfId="0" applyNumberFormat="1" applyFont="1" applyFill="1" applyBorder="1" applyAlignment="1">
      <alignment horizontal="center" vertical="top" wrapText="1"/>
    </xf>
    <xf numFmtId="4" fontId="13" fillId="0" borderId="3" xfId="0" applyNumberFormat="1" applyFont="1" applyFill="1" applyBorder="1" applyAlignment="1">
      <alignment horizontal="center" vertical="top" wrapText="1"/>
    </xf>
    <xf numFmtId="4" fontId="13" fillId="0" borderId="7" xfId="0" applyNumberFormat="1" applyFont="1" applyFill="1" applyBorder="1" applyAlignment="1">
      <alignment horizontal="center" vertical="top" wrapText="1"/>
    </xf>
    <xf numFmtId="0" fontId="0" fillId="0" borderId="0" xfId="0" applyFont="1" applyAlignment="1">
      <alignment horizontal="center" wrapText="1"/>
    </xf>
    <xf numFmtId="0" fontId="13" fillId="0" borderId="11"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7" xfId="0" applyFont="1" applyFill="1" applyBorder="1" applyAlignment="1">
      <alignment horizontal="center" vertical="top" wrapText="1"/>
    </xf>
    <xf numFmtId="43" fontId="13" fillId="0" borderId="11" xfId="17" applyFont="1" applyFill="1" applyBorder="1" applyAlignment="1">
      <alignment horizontal="center" vertical="top" wrapText="1"/>
    </xf>
    <xf numFmtId="43" fontId="13" fillId="0" borderId="7" xfId="17" applyFont="1" applyFill="1" applyBorder="1" applyAlignment="1">
      <alignment horizontal="center" vertical="top" wrapText="1"/>
    </xf>
    <xf numFmtId="43" fontId="13" fillId="0" borderId="11" xfId="17" applyFont="1" applyFill="1" applyBorder="1" applyAlignment="1">
      <alignment horizontal="center" vertical="top"/>
    </xf>
    <xf numFmtId="43" fontId="13" fillId="0" borderId="7" xfId="17" applyFont="1" applyFill="1" applyBorder="1" applyAlignment="1">
      <alignment horizontal="center" vertical="top"/>
    </xf>
    <xf numFmtId="4" fontId="13" fillId="0" borderId="11" xfId="0" applyNumberFormat="1" applyFont="1" applyFill="1" applyBorder="1" applyAlignment="1">
      <alignment horizontal="left" vertical="top" wrapText="1"/>
    </xf>
    <xf numFmtId="4" fontId="13" fillId="0" borderId="3" xfId="0" applyNumberFormat="1" applyFont="1" applyFill="1" applyBorder="1" applyAlignment="1">
      <alignment horizontal="left" vertical="top" wrapText="1"/>
    </xf>
    <xf numFmtId="4" fontId="13" fillId="0" borderId="7" xfId="0" applyNumberFormat="1" applyFont="1" applyFill="1" applyBorder="1" applyAlignment="1">
      <alignment horizontal="left" vertical="top" wrapText="1"/>
    </xf>
    <xf numFmtId="4" fontId="13" fillId="0" borderId="11" xfId="0" applyNumberFormat="1" applyFont="1" applyFill="1" applyBorder="1" applyAlignment="1">
      <alignment horizontal="center" vertical="center" wrapText="1"/>
    </xf>
    <xf numFmtId="4" fontId="13" fillId="0" borderId="3" xfId="0" applyNumberFormat="1" applyFont="1" applyFill="1" applyBorder="1" applyAlignment="1">
      <alignment horizontal="center" vertical="center" wrapText="1"/>
    </xf>
    <xf numFmtId="4" fontId="13" fillId="0" borderId="7" xfId="0" applyNumberFormat="1" applyFont="1" applyFill="1" applyBorder="1" applyAlignment="1">
      <alignment horizontal="center" vertical="center" wrapText="1"/>
    </xf>
    <xf numFmtId="4" fontId="13" fillId="0" borderId="4" xfId="0" applyNumberFormat="1" applyFont="1" applyFill="1" applyBorder="1" applyAlignment="1">
      <alignment horizontal="center" vertical="top" wrapText="1"/>
    </xf>
    <xf numFmtId="0" fontId="13" fillId="0" borderId="12"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21" xfId="0" applyFont="1" applyFill="1" applyBorder="1" applyAlignment="1">
      <alignment horizontal="center" vertical="top" wrapText="1"/>
    </xf>
    <xf numFmtId="4" fontId="13" fillId="0" borderId="12" xfId="0" applyNumberFormat="1" applyFont="1" applyFill="1" applyBorder="1" applyAlignment="1">
      <alignment horizontal="center" vertical="top" wrapText="1"/>
    </xf>
    <xf numFmtId="4" fontId="13" fillId="0" borderId="1" xfId="0" applyNumberFormat="1" applyFont="1" applyFill="1" applyBorder="1" applyAlignment="1">
      <alignment horizontal="center" vertical="top" wrapText="1"/>
    </xf>
    <xf numFmtId="4" fontId="13" fillId="0" borderId="21" xfId="0" applyNumberFormat="1" applyFont="1" applyFill="1" applyBorder="1" applyAlignment="1">
      <alignment horizontal="center" vertical="top" wrapText="1"/>
    </xf>
    <xf numFmtId="4" fontId="13" fillId="0" borderId="12" xfId="0" applyNumberFormat="1" applyFont="1" applyFill="1" applyBorder="1" applyAlignment="1">
      <alignment horizontal="center" vertical="top"/>
    </xf>
    <xf numFmtId="4" fontId="13" fillId="0" borderId="1" xfId="0" applyNumberFormat="1" applyFont="1" applyFill="1" applyBorder="1" applyAlignment="1">
      <alignment horizontal="center" vertical="top"/>
    </xf>
    <xf numFmtId="4" fontId="13" fillId="0" borderId="21" xfId="0" applyNumberFormat="1" applyFont="1" applyFill="1" applyBorder="1" applyAlignment="1">
      <alignment horizontal="center" vertical="top"/>
    </xf>
    <xf numFmtId="0" fontId="13" fillId="0" borderId="11" xfId="0" applyFont="1" applyFill="1" applyBorder="1" applyAlignment="1">
      <alignment horizontal="left" vertical="top" wrapText="1"/>
    </xf>
    <xf numFmtId="0" fontId="13" fillId="0" borderId="7" xfId="0" applyFont="1" applyFill="1" applyBorder="1" applyAlignment="1">
      <alignment horizontal="left" vertical="top" wrapText="1"/>
    </xf>
    <xf numFmtId="0" fontId="10" fillId="0" borderId="3" xfId="0" applyFont="1" applyFill="1" applyBorder="1" applyAlignment="1">
      <alignment horizontal="center" vertical="top" wrapText="1"/>
    </xf>
    <xf numFmtId="0" fontId="10" fillId="0" borderId="7" xfId="0" applyFont="1" applyFill="1" applyBorder="1" applyAlignment="1">
      <alignment horizontal="center" vertical="top" wrapText="1"/>
    </xf>
    <xf numFmtId="0" fontId="10" fillId="0" borderId="1" xfId="0" applyFont="1" applyFill="1" applyBorder="1" applyAlignment="1">
      <alignment horizontal="center" vertical="top" wrapText="1"/>
    </xf>
    <xf numFmtId="0" fontId="10" fillId="0" borderId="21" xfId="0" applyFont="1" applyFill="1" applyBorder="1" applyAlignment="1">
      <alignment horizontal="center" vertical="top" wrapText="1"/>
    </xf>
    <xf numFmtId="0" fontId="10" fillId="0" borderId="3" xfId="0" applyFont="1" applyFill="1" applyBorder="1" applyAlignment="1">
      <alignment horizontal="left" vertical="top"/>
    </xf>
    <xf numFmtId="0" fontId="10" fillId="0" borderId="7" xfId="0" applyFont="1" applyFill="1" applyBorder="1" applyAlignment="1">
      <alignment horizontal="left" vertical="top"/>
    </xf>
    <xf numFmtId="4" fontId="13" fillId="0" borderId="8" xfId="0" applyNumberFormat="1" applyFont="1" applyFill="1" applyBorder="1" applyAlignment="1">
      <alignment horizontal="right" vertical="top" wrapText="1"/>
    </xf>
    <xf numFmtId="0" fontId="13" fillId="0" borderId="3" xfId="0" applyFont="1" applyFill="1" applyBorder="1" applyAlignment="1">
      <alignment horizontal="left" vertical="top" wrapText="1"/>
    </xf>
    <xf numFmtId="4" fontId="13" fillId="0" borderId="8" xfId="0" applyNumberFormat="1" applyFont="1" applyFill="1" applyBorder="1" applyAlignment="1">
      <alignment horizontal="center" vertical="top" wrapText="1"/>
    </xf>
    <xf numFmtId="0" fontId="13" fillId="0" borderId="11" xfId="0" applyFont="1" applyFill="1" applyBorder="1" applyAlignment="1">
      <alignment vertical="top" wrapText="1"/>
    </xf>
    <xf numFmtId="0" fontId="13" fillId="0" borderId="3" xfId="0" applyFont="1" applyFill="1" applyBorder="1" applyAlignment="1">
      <alignment vertical="top" wrapText="1"/>
    </xf>
    <xf numFmtId="0" fontId="10" fillId="0" borderId="3" xfId="0" applyFont="1" applyBorder="1" applyAlignment="1"/>
    <xf numFmtId="0" fontId="10" fillId="0" borderId="4" xfId="0" applyFont="1" applyBorder="1" applyAlignment="1"/>
    <xf numFmtId="0" fontId="13" fillId="0" borderId="4" xfId="0" applyFont="1" applyFill="1" applyBorder="1" applyAlignment="1">
      <alignment horizontal="left" vertical="top" wrapText="1"/>
    </xf>
    <xf numFmtId="0" fontId="13" fillId="0" borderId="4" xfId="0" applyFont="1" applyFill="1" applyBorder="1" applyAlignment="1">
      <alignment horizontal="center" vertical="top" wrapText="1"/>
    </xf>
    <xf numFmtId="1" fontId="13" fillId="0" borderId="11" xfId="0" applyNumberFormat="1" applyFont="1" applyFill="1" applyBorder="1" applyAlignment="1">
      <alignment horizontal="center" vertical="top" wrapText="1"/>
    </xf>
    <xf numFmtId="1" fontId="13" fillId="0" borderId="7" xfId="0" applyNumberFormat="1" applyFont="1" applyFill="1" applyBorder="1" applyAlignment="1">
      <alignment horizontal="center" vertical="top" wrapText="1"/>
    </xf>
    <xf numFmtId="1" fontId="13" fillId="0" borderId="3" xfId="0" applyNumberFormat="1" applyFont="1" applyFill="1" applyBorder="1" applyAlignment="1">
      <alignment horizontal="center" vertical="top" wrapText="1"/>
    </xf>
    <xf numFmtId="0" fontId="13" fillId="0" borderId="7" xfId="0" applyFont="1" applyFill="1" applyBorder="1" applyAlignment="1">
      <alignment vertical="top" wrapText="1"/>
    </xf>
    <xf numFmtId="16" fontId="13" fillId="0" borderId="11" xfId="0" applyNumberFormat="1" applyFont="1" applyFill="1" applyBorder="1" applyAlignment="1">
      <alignment horizontal="center" vertical="top" wrapText="1"/>
    </xf>
    <xf numFmtId="0" fontId="10" fillId="0" borderId="3" xfId="0" applyFont="1" applyBorder="1" applyAlignment="1">
      <alignment horizontal="center" vertical="top" wrapText="1"/>
    </xf>
    <xf numFmtId="0" fontId="13" fillId="0" borderId="11" xfId="0" applyNumberFormat="1" applyFont="1" applyFill="1" applyBorder="1" applyAlignment="1">
      <alignment horizontal="left" vertical="top" wrapText="1"/>
    </xf>
    <xf numFmtId="0" fontId="13" fillId="0" borderId="3" xfId="0" applyNumberFormat="1" applyFont="1" applyFill="1" applyBorder="1" applyAlignment="1">
      <alignment horizontal="left" vertical="top" wrapText="1"/>
    </xf>
    <xf numFmtId="0" fontId="13" fillId="3" borderId="1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1" xfId="0" applyFont="1" applyFill="1" applyBorder="1" applyAlignment="1">
      <alignment horizontal="center" vertical="center" wrapText="1"/>
    </xf>
    <xf numFmtId="0" fontId="10" fillId="0" borderId="7" xfId="0" applyFont="1" applyBorder="1" applyAlignment="1"/>
    <xf numFmtId="164" fontId="13" fillId="0" borderId="11" xfId="0" applyNumberFormat="1" applyFont="1" applyFill="1" applyBorder="1" applyAlignment="1">
      <alignment horizontal="center" vertical="top" wrapText="1"/>
    </xf>
    <xf numFmtId="164" fontId="13" fillId="0" borderId="3" xfId="0" applyNumberFormat="1" applyFont="1" applyFill="1" applyBorder="1" applyAlignment="1">
      <alignment horizontal="center" vertical="top" wrapText="1"/>
    </xf>
    <xf numFmtId="164" fontId="13" fillId="0" borderId="7" xfId="0" applyNumberFormat="1" applyFont="1" applyFill="1" applyBorder="1" applyAlignment="1">
      <alignment horizontal="center" vertical="top" wrapText="1"/>
    </xf>
    <xf numFmtId="0" fontId="10" fillId="0" borderId="3" xfId="0" applyFont="1" applyFill="1" applyBorder="1" applyAlignment="1">
      <alignment horizontal="left" vertical="top" wrapText="1"/>
    </xf>
    <xf numFmtId="0" fontId="10" fillId="0" borderId="7" xfId="0" applyFont="1" applyFill="1" applyBorder="1" applyAlignment="1">
      <alignment horizontal="left" vertical="top" wrapText="1"/>
    </xf>
    <xf numFmtId="0" fontId="10" fillId="0" borderId="11" xfId="0" applyFont="1" applyFill="1" applyBorder="1" applyAlignment="1">
      <alignment horizontal="left" vertical="top" wrapText="1"/>
    </xf>
    <xf numFmtId="0" fontId="13" fillId="0" borderId="3" xfId="0" applyFont="1" applyFill="1" applyBorder="1" applyAlignment="1">
      <alignment horizontal="left" vertical="top"/>
    </xf>
    <xf numFmtId="0" fontId="13" fillId="0" borderId="7" xfId="0" applyFont="1" applyFill="1" applyBorder="1" applyAlignment="1">
      <alignment horizontal="left" vertical="top"/>
    </xf>
    <xf numFmtId="0" fontId="10" fillId="0" borderId="11" xfId="0" applyFont="1" applyFill="1" applyBorder="1" applyAlignment="1">
      <alignment horizontal="center" vertical="top" wrapText="1"/>
    </xf>
    <xf numFmtId="0" fontId="13" fillId="0" borderId="3" xfId="0" applyFont="1" applyBorder="1" applyAlignment="1">
      <alignment vertical="top" wrapText="1"/>
    </xf>
    <xf numFmtId="1" fontId="13" fillId="0" borderId="11" xfId="0" applyNumberFormat="1" applyFont="1" applyFill="1" applyBorder="1" applyAlignment="1">
      <alignment vertical="top" wrapText="1"/>
    </xf>
    <xf numFmtId="1" fontId="13" fillId="0" borderId="3" xfId="0" applyNumberFormat="1" applyFont="1" applyFill="1" applyBorder="1" applyAlignment="1">
      <alignment vertical="top" wrapText="1"/>
    </xf>
    <xf numFmtId="1" fontId="13" fillId="0" borderId="7" xfId="0" applyNumberFormat="1" applyFont="1" applyFill="1" applyBorder="1" applyAlignment="1">
      <alignment vertical="top" wrapText="1"/>
    </xf>
    <xf numFmtId="0" fontId="13" fillId="0" borderId="11" xfId="0" applyFont="1" applyBorder="1" applyAlignment="1">
      <alignment horizontal="left" vertical="top" wrapText="1"/>
    </xf>
    <xf numFmtId="0" fontId="13" fillId="0" borderId="3" xfId="0" applyFont="1" applyBorder="1" applyAlignment="1">
      <alignment horizontal="left" vertical="top" wrapText="1"/>
    </xf>
    <xf numFmtId="0" fontId="13" fillId="0" borderId="7" xfId="0" applyFont="1" applyBorder="1" applyAlignment="1">
      <alignment horizontal="left" vertical="top" wrapText="1"/>
    </xf>
    <xf numFmtId="0" fontId="13" fillId="3" borderId="12" xfId="0" applyFont="1" applyFill="1" applyBorder="1" applyAlignment="1">
      <alignment horizontal="center" vertical="center" wrapText="1"/>
    </xf>
    <xf numFmtId="0" fontId="13" fillId="0" borderId="7" xfId="0" applyFont="1" applyBorder="1" applyAlignment="1">
      <alignment vertical="top" wrapText="1"/>
    </xf>
    <xf numFmtId="0" fontId="10" fillId="0" borderId="3" xfId="0" applyFont="1" applyBorder="1" applyAlignment="1">
      <alignment vertical="top" wrapText="1"/>
    </xf>
    <xf numFmtId="0" fontId="13" fillId="0" borderId="1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2" fillId="0" borderId="2" xfId="0" applyNumberFormat="1"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 xfId="0" applyFont="1" applyFill="1" applyBorder="1" applyAlignment="1">
      <alignment horizontal="center" vertical="center" wrapText="1"/>
    </xf>
    <xf numFmtId="2" fontId="13" fillId="0" borderId="12" xfId="0" applyNumberFormat="1" applyFont="1" applyFill="1" applyBorder="1" applyAlignment="1">
      <alignment horizontal="center" vertical="center" wrapText="1"/>
    </xf>
    <xf numFmtId="2" fontId="13" fillId="0" borderId="21" xfId="0" applyNumberFormat="1" applyFont="1" applyFill="1" applyBorder="1" applyAlignment="1">
      <alignment horizontal="center" vertical="center" wrapText="1"/>
    </xf>
    <xf numFmtId="0" fontId="10" fillId="0" borderId="3" xfId="0" applyFont="1" applyFill="1" applyBorder="1" applyAlignment="1"/>
    <xf numFmtId="0" fontId="10" fillId="0" borderId="7" xfId="0" applyFont="1" applyFill="1" applyBorder="1" applyAlignment="1"/>
    <xf numFmtId="0" fontId="13" fillId="0" borderId="11" xfId="0" applyNumberFormat="1" applyFont="1" applyFill="1" applyBorder="1" applyAlignment="1">
      <alignment horizontal="center" vertical="top" wrapText="1"/>
    </xf>
    <xf numFmtId="0" fontId="10" fillId="0" borderId="3" xfId="0" applyFont="1" applyBorder="1" applyAlignment="1">
      <alignment wrapText="1"/>
    </xf>
    <xf numFmtId="0" fontId="10" fillId="0" borderId="7" xfId="0" applyFont="1" applyBorder="1" applyAlignment="1">
      <alignment wrapText="1"/>
    </xf>
    <xf numFmtId="0" fontId="10" fillId="0" borderId="3" xfId="0" applyFont="1" applyFill="1" applyBorder="1" applyAlignment="1">
      <alignment horizontal="center" vertical="center" wrapText="1"/>
    </xf>
    <xf numFmtId="0" fontId="11" fillId="0" borderId="0" xfId="0" applyFont="1" applyFill="1" applyAlignment="1">
      <alignment horizontal="center" vertical="center" wrapText="1"/>
    </xf>
    <xf numFmtId="0" fontId="13"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6" fontId="13" fillId="2" borderId="2" xfId="0" applyNumberFormat="1" applyFont="1" applyFill="1" applyBorder="1" applyAlignment="1">
      <alignment horizontal="center" vertical="top" wrapText="1"/>
    </xf>
    <xf numFmtId="0" fontId="10" fillId="2" borderId="3" xfId="0" applyFont="1" applyFill="1" applyBorder="1" applyAlignment="1">
      <alignment horizontal="center" vertical="top" wrapText="1"/>
    </xf>
    <xf numFmtId="0" fontId="13" fillId="0" borderId="2" xfId="0" applyNumberFormat="1" applyFont="1" applyFill="1" applyBorder="1" applyAlignment="1">
      <alignment horizontal="left" vertical="top" wrapText="1"/>
    </xf>
    <xf numFmtId="0" fontId="10" fillId="0" borderId="3" xfId="0" applyFont="1" applyBorder="1" applyAlignment="1">
      <alignment horizontal="left" vertical="top" wrapText="1"/>
    </xf>
    <xf numFmtId="0" fontId="13" fillId="0" borderId="11" xfId="0" applyNumberFormat="1" applyFont="1" applyFill="1" applyBorder="1" applyAlignment="1">
      <alignment horizontal="left" vertical="top" wrapText="1" indent="2"/>
    </xf>
    <xf numFmtId="0" fontId="13" fillId="0" borderId="3" xfId="0" applyNumberFormat="1" applyFont="1" applyFill="1" applyBorder="1" applyAlignment="1">
      <alignment horizontal="left" vertical="top" wrapText="1" indent="2"/>
    </xf>
    <xf numFmtId="0" fontId="13" fillId="3" borderId="11" xfId="0" applyNumberFormat="1" applyFont="1" applyFill="1" applyBorder="1" applyAlignment="1">
      <alignment horizontal="center" vertical="top" wrapText="1"/>
    </xf>
    <xf numFmtId="0" fontId="10" fillId="3" borderId="3" xfId="0" applyFont="1" applyFill="1" applyBorder="1" applyAlignment="1">
      <alignment horizontal="center" vertical="top" wrapText="1"/>
    </xf>
    <xf numFmtId="0" fontId="10" fillId="3" borderId="7" xfId="0" applyFont="1" applyFill="1" applyBorder="1" applyAlignment="1">
      <alignment horizontal="center" vertical="top" wrapText="1"/>
    </xf>
    <xf numFmtId="0" fontId="13" fillId="3" borderId="11" xfId="0" applyNumberFormat="1" applyFont="1" applyFill="1" applyBorder="1" applyAlignment="1">
      <alignment horizontal="left" vertical="top" wrapText="1"/>
    </xf>
    <xf numFmtId="0" fontId="10" fillId="3" borderId="3" xfId="0" applyFont="1" applyFill="1" applyBorder="1" applyAlignment="1">
      <alignment horizontal="left" vertical="top" wrapText="1"/>
    </xf>
    <xf numFmtId="0" fontId="10" fillId="3" borderId="7" xfId="0" applyFont="1" applyFill="1" applyBorder="1" applyAlignment="1">
      <alignment horizontal="left" vertical="top" wrapText="1"/>
    </xf>
    <xf numFmtId="0" fontId="10" fillId="3" borderId="3" xfId="0" applyFont="1" applyFill="1" applyBorder="1" applyAlignment="1">
      <alignment horizontal="center"/>
    </xf>
    <xf numFmtId="0" fontId="10" fillId="3" borderId="7" xfId="0" applyFont="1" applyFill="1" applyBorder="1" applyAlignment="1">
      <alignment horizont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0" fillId="0" borderId="1" xfId="0" applyFont="1" applyFill="1" applyBorder="1" applyAlignment="1"/>
    <xf numFmtId="0" fontId="10" fillId="0" borderId="21" xfId="0" applyFont="1" applyFill="1" applyBorder="1" applyAlignment="1"/>
    <xf numFmtId="4" fontId="13" fillId="0" borderId="11" xfId="0" applyNumberFormat="1" applyFont="1" applyFill="1" applyBorder="1" applyAlignment="1">
      <alignment horizontal="center" vertical="center"/>
    </xf>
    <xf numFmtId="4" fontId="13" fillId="0" borderId="7" xfId="0" applyNumberFormat="1" applyFont="1" applyFill="1" applyBorder="1" applyAlignment="1">
      <alignment horizontal="center" vertical="center"/>
    </xf>
    <xf numFmtId="4" fontId="13" fillId="0" borderId="3" xfId="0" applyNumberFormat="1" applyFont="1" applyFill="1" applyBorder="1" applyAlignment="1">
      <alignment horizontal="center" vertical="center"/>
    </xf>
    <xf numFmtId="4" fontId="13" fillId="0" borderId="12" xfId="0" applyNumberFormat="1" applyFont="1" applyFill="1" applyBorder="1" applyAlignment="1">
      <alignment horizontal="center" vertical="center"/>
    </xf>
    <xf numFmtId="4" fontId="13" fillId="0" borderId="1" xfId="0" applyNumberFormat="1" applyFont="1" applyFill="1" applyBorder="1" applyAlignment="1">
      <alignment horizontal="center" vertical="center"/>
    </xf>
    <xf numFmtId="4" fontId="13" fillId="0" borderId="21" xfId="0" applyNumberFormat="1" applyFont="1" applyFill="1" applyBorder="1" applyAlignment="1">
      <alignment horizontal="center" vertical="center"/>
    </xf>
    <xf numFmtId="0" fontId="13" fillId="0" borderId="7" xfId="0" applyNumberFormat="1" applyFont="1" applyFill="1" applyBorder="1" applyAlignment="1">
      <alignment horizontal="left" vertical="top" wrapText="1"/>
    </xf>
    <xf numFmtId="164" fontId="13" fillId="0" borderId="12" xfId="0" applyNumberFormat="1" applyFont="1" applyFill="1" applyBorder="1" applyAlignment="1">
      <alignment horizontal="center" vertical="top" wrapText="1"/>
    </xf>
    <xf numFmtId="164" fontId="13" fillId="0" borderId="1" xfId="0" applyNumberFormat="1" applyFont="1" applyFill="1" applyBorder="1" applyAlignment="1">
      <alignment horizontal="center" vertical="top" wrapText="1"/>
    </xf>
    <xf numFmtId="0" fontId="13" fillId="0" borderId="11" xfId="0" applyFont="1" applyBorder="1" applyAlignment="1">
      <alignment horizontal="center" vertical="top" wrapText="1"/>
    </xf>
    <xf numFmtId="0" fontId="13" fillId="0" borderId="3" xfId="0" applyFont="1" applyBorder="1" applyAlignment="1">
      <alignment horizontal="center" vertical="top" wrapText="1"/>
    </xf>
    <xf numFmtId="0" fontId="13" fillId="0" borderId="7" xfId="0" applyFont="1" applyBorder="1" applyAlignment="1">
      <alignment horizontal="center" vertical="top" wrapText="1"/>
    </xf>
    <xf numFmtId="43" fontId="13" fillId="0" borderId="11" xfId="17" applyFont="1" applyFill="1" applyBorder="1" applyAlignment="1">
      <alignment vertical="top" wrapText="1"/>
    </xf>
    <xf numFmtId="43" fontId="13" fillId="0" borderId="3" xfId="17" applyFont="1" applyFill="1" applyBorder="1" applyAlignment="1">
      <alignment vertical="top" wrapText="1"/>
    </xf>
    <xf numFmtId="43" fontId="10" fillId="0" borderId="3" xfId="17" applyFont="1" applyBorder="1" applyAlignment="1"/>
    <xf numFmtId="43" fontId="13" fillId="0" borderId="3" xfId="17" applyFont="1" applyFill="1" applyBorder="1" applyAlignment="1">
      <alignment horizontal="center" vertical="top" wrapText="1"/>
    </xf>
    <xf numFmtId="0" fontId="10" fillId="0" borderId="7" xfId="0" applyFont="1" applyBorder="1" applyAlignment="1">
      <alignment horizontal="left" vertical="top" wrapText="1"/>
    </xf>
    <xf numFmtId="0" fontId="10" fillId="0" borderId="3" xfId="0" applyFont="1" applyFill="1" applyBorder="1" applyAlignment="1">
      <alignment horizontal="center"/>
    </xf>
    <xf numFmtId="0" fontId="10" fillId="0" borderId="7" xfId="0" applyFont="1" applyFill="1" applyBorder="1" applyAlignment="1">
      <alignment horizontal="center"/>
    </xf>
    <xf numFmtId="0" fontId="10" fillId="3" borderId="3" xfId="0" applyFont="1" applyFill="1" applyBorder="1" applyAlignment="1">
      <alignment horizontal="center" vertical="center" wrapText="1"/>
    </xf>
    <xf numFmtId="0" fontId="10" fillId="3" borderId="7" xfId="0" applyFont="1" applyFill="1" applyBorder="1" applyAlignment="1">
      <alignment horizontal="center" vertical="center" wrapText="1"/>
    </xf>
    <xf numFmtId="4" fontId="13" fillId="0" borderId="8" xfId="0" applyNumberFormat="1" applyFont="1" applyFill="1" applyBorder="1" applyAlignment="1">
      <alignment horizontal="right" vertical="center" wrapText="1"/>
    </xf>
    <xf numFmtId="16" fontId="13" fillId="3" borderId="11" xfId="0" applyNumberFormat="1" applyFont="1" applyFill="1" applyBorder="1" applyAlignment="1">
      <alignment horizontal="center" vertical="top" wrapText="1"/>
    </xf>
    <xf numFmtId="0" fontId="13" fillId="3" borderId="3" xfId="0" applyFont="1" applyFill="1" applyBorder="1" applyAlignment="1">
      <alignment horizontal="center" vertical="top" wrapText="1"/>
    </xf>
    <xf numFmtId="0" fontId="13" fillId="3" borderId="7" xfId="0" applyFont="1" applyFill="1" applyBorder="1" applyAlignment="1">
      <alignment horizontal="center" vertical="top" wrapText="1"/>
    </xf>
    <xf numFmtId="0" fontId="13" fillId="3" borderId="3" xfId="0" applyNumberFormat="1" applyFont="1" applyFill="1" applyBorder="1" applyAlignment="1">
      <alignment horizontal="left" vertical="top" wrapText="1"/>
    </xf>
    <xf numFmtId="0" fontId="13" fillId="3" borderId="7" xfId="0" applyNumberFormat="1" applyFont="1" applyFill="1" applyBorder="1" applyAlignment="1">
      <alignment horizontal="left" vertical="top" wrapText="1"/>
    </xf>
    <xf numFmtId="0" fontId="10" fillId="0" borderId="7" xfId="0" applyFont="1" applyBorder="1" applyAlignment="1">
      <alignment vertical="top" wrapText="1"/>
    </xf>
    <xf numFmtId="0" fontId="13" fillId="0" borderId="9" xfId="0" applyFont="1" applyFill="1" applyBorder="1" applyAlignment="1">
      <alignment horizontal="center" vertical="top" wrapText="1"/>
    </xf>
    <xf numFmtId="0" fontId="10" fillId="0" borderId="11" xfId="0" applyFont="1" applyFill="1" applyBorder="1" applyAlignment="1">
      <alignment horizontal="center" vertical="top"/>
    </xf>
    <xf numFmtId="0" fontId="10" fillId="0" borderId="3" xfId="0" applyFont="1" applyFill="1" applyBorder="1" applyAlignment="1">
      <alignment horizontal="center" vertical="top"/>
    </xf>
    <xf numFmtId="0" fontId="10" fillId="0" borderId="7" xfId="0" applyFont="1" applyFill="1" applyBorder="1" applyAlignment="1">
      <alignment horizontal="center" vertical="top"/>
    </xf>
    <xf numFmtId="0" fontId="13" fillId="2" borderId="11" xfId="0" applyFont="1" applyFill="1" applyBorder="1" applyAlignment="1">
      <alignment vertical="top" wrapText="1"/>
    </xf>
    <xf numFmtId="0" fontId="13" fillId="2" borderId="3" xfId="0" applyFont="1" applyFill="1" applyBorder="1" applyAlignment="1">
      <alignment vertical="top" wrapText="1"/>
    </xf>
    <xf numFmtId="0" fontId="10" fillId="0" borderId="12" xfId="0" applyFont="1" applyFill="1" applyBorder="1" applyAlignment="1">
      <alignment horizontal="center" vertical="top" wrapText="1"/>
    </xf>
    <xf numFmtId="1" fontId="10" fillId="0" borderId="3" xfId="0" applyNumberFormat="1" applyFont="1" applyFill="1" applyBorder="1" applyAlignment="1">
      <alignment horizontal="center" vertical="top" wrapText="1"/>
    </xf>
    <xf numFmtId="1" fontId="10" fillId="0" borderId="7" xfId="0" applyNumberFormat="1" applyFont="1" applyFill="1" applyBorder="1" applyAlignment="1">
      <alignment horizontal="center" vertical="top" wrapText="1"/>
    </xf>
    <xf numFmtId="0" fontId="10" fillId="0" borderId="7" xfId="0" applyFont="1" applyBorder="1" applyAlignment="1">
      <alignment horizontal="center" vertical="top" wrapText="1"/>
    </xf>
    <xf numFmtId="14" fontId="13" fillId="0" borderId="11" xfId="0" applyNumberFormat="1" applyFont="1" applyFill="1" applyBorder="1" applyAlignment="1">
      <alignment vertical="top" wrapText="1"/>
    </xf>
    <xf numFmtId="0" fontId="13" fillId="5" borderId="11" xfId="0" applyFont="1" applyFill="1" applyBorder="1" applyAlignment="1">
      <alignment vertical="top" wrapText="1"/>
    </xf>
    <xf numFmtId="0" fontId="10" fillId="5" borderId="3" xfId="0" applyFont="1" applyFill="1" applyBorder="1" applyAlignment="1"/>
    <xf numFmtId="0" fontId="10" fillId="5" borderId="7" xfId="0" applyFont="1" applyFill="1" applyBorder="1" applyAlignment="1"/>
    <xf numFmtId="0" fontId="13" fillId="0" borderId="12" xfId="0" applyFont="1" applyFill="1" applyBorder="1" applyAlignment="1">
      <alignment horizontal="right" vertical="top" wrapText="1"/>
    </xf>
    <xf numFmtId="0" fontId="13" fillId="0" borderId="1" xfId="0" applyFont="1" applyFill="1" applyBorder="1" applyAlignment="1">
      <alignment horizontal="right" vertical="top" wrapText="1"/>
    </xf>
    <xf numFmtId="0" fontId="13" fillId="0" borderId="21" xfId="0" applyFont="1" applyFill="1" applyBorder="1" applyAlignment="1">
      <alignment horizontal="right" vertical="top" wrapText="1"/>
    </xf>
    <xf numFmtId="16" fontId="13" fillId="0" borderId="3" xfId="0" applyNumberFormat="1" applyFont="1" applyFill="1" applyBorder="1" applyAlignment="1">
      <alignment horizontal="center" vertical="top" wrapText="1"/>
    </xf>
    <xf numFmtId="16" fontId="13" fillId="0" borderId="7" xfId="0" applyNumberFormat="1" applyFont="1" applyFill="1" applyBorder="1" applyAlignment="1">
      <alignment horizontal="center" vertical="top" wrapText="1"/>
    </xf>
    <xf numFmtId="3" fontId="13" fillId="0" borderId="11" xfId="0" applyNumberFormat="1" applyFont="1" applyFill="1" applyBorder="1" applyAlignment="1">
      <alignment horizontal="center" vertical="top" wrapText="1"/>
    </xf>
    <xf numFmtId="3" fontId="13" fillId="0" borderId="7" xfId="0" applyNumberFormat="1" applyFont="1" applyFill="1" applyBorder="1" applyAlignment="1">
      <alignment horizontal="center" vertical="top" wrapText="1"/>
    </xf>
    <xf numFmtId="3" fontId="13" fillId="0" borderId="12" xfId="0" applyNumberFormat="1" applyFont="1" applyFill="1" applyBorder="1" applyAlignment="1">
      <alignment horizontal="center" vertical="top" wrapText="1"/>
    </xf>
    <xf numFmtId="3" fontId="13" fillId="0" borderId="21" xfId="0" applyNumberFormat="1" applyFont="1" applyFill="1" applyBorder="1" applyAlignment="1">
      <alignment horizontal="center" vertical="top" wrapText="1"/>
    </xf>
    <xf numFmtId="0" fontId="0" fillId="0" borderId="0" xfId="0" applyFont="1" applyFill="1" applyAlignment="1">
      <alignment horizontal="left" vertical="top" wrapText="1"/>
    </xf>
    <xf numFmtId="0" fontId="13" fillId="0" borderId="12" xfId="0" applyFont="1" applyFill="1" applyBorder="1" applyAlignment="1">
      <alignment horizontal="center" vertical="top"/>
    </xf>
    <xf numFmtId="0" fontId="13" fillId="0" borderId="1" xfId="0" applyFont="1" applyFill="1" applyBorder="1" applyAlignment="1">
      <alignment horizontal="center" vertical="top"/>
    </xf>
    <xf numFmtId="0" fontId="10" fillId="0" borderId="1" xfId="0" applyFont="1" applyFill="1" applyBorder="1" applyAlignment="1">
      <alignment horizontal="right" vertical="top" wrapText="1"/>
    </xf>
    <xf numFmtId="0" fontId="10" fillId="0" borderId="21" xfId="0" applyFont="1" applyFill="1" applyBorder="1" applyAlignment="1">
      <alignment horizontal="right" vertical="top" wrapText="1"/>
    </xf>
    <xf numFmtId="4" fontId="13" fillId="3" borderId="11" xfId="0" applyNumberFormat="1" applyFont="1" applyFill="1" applyBorder="1" applyAlignment="1">
      <alignment horizontal="center" vertical="center" wrapText="1"/>
    </xf>
    <xf numFmtId="4" fontId="13" fillId="3" borderId="3" xfId="0" applyNumberFormat="1" applyFont="1" applyFill="1" applyBorder="1" applyAlignment="1">
      <alignment horizontal="center" vertical="center" wrapText="1"/>
    </xf>
    <xf numFmtId="4" fontId="13" fillId="3" borderId="7" xfId="0" applyNumberFormat="1" applyFont="1" applyFill="1" applyBorder="1" applyAlignment="1">
      <alignment horizontal="center" vertical="center" wrapText="1"/>
    </xf>
    <xf numFmtId="3" fontId="13" fillId="0" borderId="3" xfId="0" applyNumberFormat="1" applyFont="1" applyFill="1" applyBorder="1" applyAlignment="1">
      <alignment horizontal="center" vertical="top" wrapText="1"/>
    </xf>
    <xf numFmtId="3" fontId="13" fillId="0" borderId="1" xfId="0" applyNumberFormat="1" applyFont="1" applyFill="1" applyBorder="1" applyAlignment="1">
      <alignment horizontal="center" vertical="top" wrapText="1"/>
    </xf>
    <xf numFmtId="4" fontId="13" fillId="0" borderId="8" xfId="0" applyNumberFormat="1" applyFont="1" applyFill="1" applyBorder="1" applyAlignment="1">
      <alignment horizontal="left" vertical="top" wrapText="1"/>
    </xf>
    <xf numFmtId="4" fontId="13" fillId="3" borderId="11" xfId="0" applyNumberFormat="1" applyFont="1" applyFill="1" applyBorder="1" applyAlignment="1">
      <alignment horizontal="center" vertical="center"/>
    </xf>
    <xf numFmtId="4" fontId="13" fillId="3" borderId="3" xfId="0" applyNumberFormat="1" applyFont="1" applyFill="1" applyBorder="1" applyAlignment="1">
      <alignment horizontal="center" vertical="center"/>
    </xf>
    <xf numFmtId="4" fontId="13" fillId="3" borderId="7" xfId="0" applyNumberFormat="1" applyFont="1" applyFill="1" applyBorder="1" applyAlignment="1">
      <alignment horizontal="center" vertical="center"/>
    </xf>
    <xf numFmtId="0" fontId="13" fillId="0" borderId="21" xfId="0" applyFont="1" applyFill="1" applyBorder="1" applyAlignment="1">
      <alignment horizontal="center" vertical="top"/>
    </xf>
    <xf numFmtId="0" fontId="17" fillId="0" borderId="12" xfId="0" applyFont="1" applyFill="1" applyBorder="1" applyAlignment="1">
      <alignment horizontal="center" vertical="top" wrapText="1"/>
    </xf>
    <xf numFmtId="0" fontId="17" fillId="0" borderId="21" xfId="0" applyFont="1" applyFill="1" applyBorder="1" applyAlignment="1">
      <alignment horizontal="center" vertical="top" wrapText="1"/>
    </xf>
  </cellXfs>
  <cellStyles count="19">
    <cellStyle name="xl51" xfId="1"/>
    <cellStyle name="xl93" xfId="2"/>
    <cellStyle name="xl94" xfId="3"/>
    <cellStyle name="xl95" xfId="4"/>
    <cellStyle name="xl99" xfId="5"/>
    <cellStyle name="Денежный 2" xfId="6"/>
    <cellStyle name="Обычный" xfId="0" builtinId="0"/>
    <cellStyle name="Обычный 2" xfId="7"/>
    <cellStyle name="Обычный 2 2" xfId="8"/>
    <cellStyle name="Обычный 2 3" xfId="9"/>
    <cellStyle name="Обычный 2 3 2" xfId="10"/>
    <cellStyle name="Обычный 2 4" xfId="11"/>
    <cellStyle name="Обычный 3" xfId="12"/>
    <cellStyle name="Обычный 3 2" xfId="13"/>
    <cellStyle name="Обычный 4" xfId="14"/>
    <cellStyle name="Обычный 5" xfId="15"/>
    <cellStyle name="Финансовый 2" xfId="16"/>
    <cellStyle name="Финансовый 3" xfId="17"/>
    <cellStyle name="Финансовый 3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X1020"/>
  <sheetViews>
    <sheetView tabSelected="1" view="pageBreakPreview" zoomScale="90" zoomScaleNormal="100" zoomScaleSheetLayoutView="90" workbookViewId="0">
      <selection activeCell="I19" sqref="I19"/>
    </sheetView>
  </sheetViews>
  <sheetFormatPr defaultRowHeight="27" customHeight="1" x14ac:dyDescent="0.2"/>
  <cols>
    <col min="1" max="1" width="6" style="12" customWidth="1"/>
    <col min="2" max="2" width="35.28515625" style="13" customWidth="1"/>
    <col min="3" max="3" width="10.85546875" style="13" customWidth="1"/>
    <col min="4" max="4" width="20.42578125" style="13" customWidth="1"/>
    <col min="5" max="5" width="14.42578125" style="13" customWidth="1"/>
    <col min="6" max="6" width="13" style="13" customWidth="1"/>
    <col min="7" max="7" width="24" style="8" customWidth="1"/>
    <col min="8" max="8" width="24" style="13" customWidth="1"/>
    <col min="9" max="9" width="8.42578125" style="13" customWidth="1"/>
    <col min="10" max="10" width="10.5703125" style="13" customWidth="1"/>
    <col min="11" max="11" width="11" style="13" customWidth="1"/>
    <col min="12" max="12" width="31" style="14" customWidth="1"/>
    <col min="13" max="13" width="0.42578125" style="110" customWidth="1"/>
    <col min="14" max="14" width="15.42578125" bestFit="1" customWidth="1"/>
  </cols>
  <sheetData>
    <row r="1" spans="1:24" s="1" customFormat="1" ht="27" customHeight="1" x14ac:dyDescent="0.2">
      <c r="A1" s="17"/>
      <c r="B1" s="371" t="s">
        <v>596</v>
      </c>
      <c r="C1" s="371"/>
      <c r="D1" s="371"/>
      <c r="E1" s="371"/>
      <c r="F1" s="371"/>
      <c r="G1" s="371"/>
      <c r="H1" s="371"/>
      <c r="I1" s="371"/>
      <c r="J1" s="371"/>
      <c r="K1" s="371"/>
      <c r="L1" s="371"/>
      <c r="M1" s="4"/>
    </row>
    <row r="2" spans="1:24" s="1" customFormat="1" ht="27" customHeight="1" thickBot="1" x14ac:dyDescent="0.25">
      <c r="A2" s="17"/>
      <c r="B2" s="18"/>
      <c r="C2" s="18"/>
      <c r="D2" s="18"/>
      <c r="E2" s="18"/>
      <c r="F2" s="18"/>
      <c r="G2" s="18"/>
      <c r="H2" s="18"/>
      <c r="I2" s="18"/>
      <c r="J2" s="18"/>
      <c r="K2" s="18"/>
      <c r="L2" s="19" t="s">
        <v>0</v>
      </c>
      <c r="M2" s="4"/>
    </row>
    <row r="3" spans="1:24" s="1" customFormat="1" ht="27" customHeight="1" thickTop="1" x14ac:dyDescent="0.2">
      <c r="A3" s="373" t="s">
        <v>1</v>
      </c>
      <c r="B3" s="373" t="s">
        <v>2</v>
      </c>
      <c r="C3" s="373" t="s">
        <v>3</v>
      </c>
      <c r="D3" s="359" t="s">
        <v>4</v>
      </c>
      <c r="E3" s="359" t="s">
        <v>5</v>
      </c>
      <c r="F3" s="359" t="s">
        <v>527</v>
      </c>
      <c r="G3" s="373" t="s">
        <v>528</v>
      </c>
      <c r="H3" s="359" t="s">
        <v>6</v>
      </c>
      <c r="I3" s="359" t="s">
        <v>529</v>
      </c>
      <c r="J3" s="359" t="s">
        <v>530</v>
      </c>
      <c r="K3" s="359" t="s">
        <v>7</v>
      </c>
      <c r="L3" s="373" t="s">
        <v>531</v>
      </c>
      <c r="M3" s="4"/>
    </row>
    <row r="4" spans="1:24" s="1" customFormat="1" ht="27" customHeight="1" x14ac:dyDescent="0.2">
      <c r="A4" s="388"/>
      <c r="B4" s="388"/>
      <c r="C4" s="360"/>
      <c r="D4" s="390"/>
      <c r="E4" s="390"/>
      <c r="F4" s="360"/>
      <c r="G4" s="360"/>
      <c r="H4" s="360"/>
      <c r="I4" s="358"/>
      <c r="J4" s="358"/>
      <c r="K4" s="358"/>
      <c r="L4" s="358"/>
      <c r="M4" s="4"/>
    </row>
    <row r="5" spans="1:24" s="1" customFormat="1" ht="27" customHeight="1" thickBot="1" x14ac:dyDescent="0.25">
      <c r="A5" s="389"/>
      <c r="B5" s="389"/>
      <c r="C5" s="361"/>
      <c r="D5" s="391"/>
      <c r="E5" s="391"/>
      <c r="F5" s="361"/>
      <c r="G5" s="361"/>
      <c r="H5" s="361"/>
      <c r="I5" s="372"/>
      <c r="J5" s="372"/>
      <c r="K5" s="372"/>
      <c r="L5" s="372"/>
      <c r="M5" s="102"/>
      <c r="N5" s="2"/>
    </row>
    <row r="6" spans="1:24" s="3" customFormat="1" ht="27" customHeight="1" thickTop="1" thickBot="1" x14ac:dyDescent="0.25">
      <c r="A6" s="20">
        <v>1</v>
      </c>
      <c r="B6" s="20">
        <v>2</v>
      </c>
      <c r="C6" s="20">
        <v>3</v>
      </c>
      <c r="D6" s="21">
        <v>4</v>
      </c>
      <c r="E6" s="21">
        <v>5</v>
      </c>
      <c r="F6" s="21">
        <v>6</v>
      </c>
      <c r="G6" s="21">
        <v>7</v>
      </c>
      <c r="H6" s="21">
        <v>8</v>
      </c>
      <c r="I6" s="21">
        <v>9</v>
      </c>
      <c r="J6" s="21">
        <v>10</v>
      </c>
      <c r="K6" s="21">
        <v>11</v>
      </c>
      <c r="L6" s="22">
        <v>12</v>
      </c>
      <c r="M6" s="102"/>
      <c r="N6" s="2"/>
      <c r="O6" s="2"/>
      <c r="P6" s="2"/>
      <c r="Q6" s="2"/>
      <c r="R6" s="2"/>
      <c r="S6" s="2"/>
      <c r="T6" s="2"/>
      <c r="U6" s="2"/>
      <c r="V6" s="2"/>
      <c r="W6" s="2"/>
      <c r="X6" s="16"/>
    </row>
    <row r="7" spans="1:24" s="4" customFormat="1" ht="20.25" customHeight="1" thickTop="1" x14ac:dyDescent="0.2">
      <c r="A7" s="374"/>
      <c r="B7" s="376" t="s">
        <v>9</v>
      </c>
      <c r="C7" s="376" t="s">
        <v>10</v>
      </c>
      <c r="D7" s="124" t="s">
        <v>11</v>
      </c>
      <c r="E7" s="24">
        <f>E8+E14</f>
        <v>25752889551.440002</v>
      </c>
      <c r="F7" s="24">
        <f>F8+F14</f>
        <v>25209862512.059998</v>
      </c>
      <c r="G7" s="25"/>
      <c r="H7" s="26" t="s">
        <v>12</v>
      </c>
      <c r="I7" s="27" t="s">
        <v>13</v>
      </c>
      <c r="J7" s="27">
        <v>15.2</v>
      </c>
      <c r="K7" s="233">
        <v>17.600000000000001</v>
      </c>
      <c r="L7" s="101" t="s">
        <v>652</v>
      </c>
      <c r="M7" s="101"/>
      <c r="N7" s="15"/>
      <c r="O7" s="15"/>
      <c r="P7" s="15"/>
      <c r="Q7" s="15"/>
      <c r="R7" s="15"/>
      <c r="S7" s="15"/>
      <c r="T7" s="15"/>
      <c r="U7" s="15"/>
      <c r="V7" s="15"/>
      <c r="W7" s="15"/>
      <c r="X7" s="15"/>
    </row>
    <row r="8" spans="1:24" s="4" customFormat="1" ht="20.25" customHeight="1" x14ac:dyDescent="0.2">
      <c r="A8" s="375"/>
      <c r="B8" s="377"/>
      <c r="C8" s="356"/>
      <c r="D8" s="124" t="s">
        <v>14</v>
      </c>
      <c r="E8" s="24">
        <f>E10+E12</f>
        <v>13259170910.99</v>
      </c>
      <c r="F8" s="24">
        <f>F10+F12</f>
        <v>12715776499.690001</v>
      </c>
      <c r="G8" s="25"/>
      <c r="H8" s="307" t="s">
        <v>15</v>
      </c>
      <c r="I8" s="284" t="s">
        <v>16</v>
      </c>
      <c r="J8" s="357">
        <v>3.4</v>
      </c>
      <c r="K8" s="363">
        <v>3.8</v>
      </c>
      <c r="L8" s="280" t="s">
        <v>688</v>
      </c>
      <c r="M8" s="280"/>
    </row>
    <row r="9" spans="1:24" s="4" customFormat="1" ht="20.25" customHeight="1" x14ac:dyDescent="0.2">
      <c r="A9" s="375"/>
      <c r="B9" s="377"/>
      <c r="C9" s="356"/>
      <c r="D9" s="124" t="s">
        <v>503</v>
      </c>
      <c r="E9" s="24">
        <v>15957250</v>
      </c>
      <c r="F9" s="24"/>
      <c r="G9" s="25"/>
      <c r="H9" s="308"/>
      <c r="I9" s="286"/>
      <c r="J9" s="362"/>
      <c r="K9" s="364"/>
      <c r="L9" s="282"/>
      <c r="M9" s="282"/>
    </row>
    <row r="10" spans="1:24" s="4" customFormat="1" ht="20.25" customHeight="1" x14ac:dyDescent="0.2">
      <c r="A10" s="375"/>
      <c r="B10" s="377"/>
      <c r="C10" s="356"/>
      <c r="D10" s="124" t="s">
        <v>17</v>
      </c>
      <c r="E10" s="24">
        <f>E23+E313+E463+E650+E686+E782+E848+E890+E914</f>
        <v>6957458510.9899998</v>
      </c>
      <c r="F10" s="24">
        <f>F23+F313+F463+F650+F686+F782+F848+F890+F914</f>
        <v>6823238117.1999998</v>
      </c>
      <c r="G10" s="25"/>
      <c r="H10" s="307" t="s">
        <v>18</v>
      </c>
      <c r="I10" s="284" t="s">
        <v>19</v>
      </c>
      <c r="J10" s="284">
        <v>39.299999999999997</v>
      </c>
      <c r="K10" s="298">
        <v>38.5</v>
      </c>
      <c r="L10" s="280" t="s">
        <v>648</v>
      </c>
      <c r="M10" s="280"/>
    </row>
    <row r="11" spans="1:24" s="4" customFormat="1" ht="20.25" customHeight="1" x14ac:dyDescent="0.2">
      <c r="A11" s="375"/>
      <c r="B11" s="377"/>
      <c r="C11" s="356"/>
      <c r="D11" s="124" t="s">
        <v>503</v>
      </c>
      <c r="E11" s="24">
        <v>15957250</v>
      </c>
      <c r="F11" s="24"/>
      <c r="G11" s="25"/>
      <c r="H11" s="308"/>
      <c r="I11" s="286"/>
      <c r="J11" s="286"/>
      <c r="K11" s="300"/>
      <c r="L11" s="282"/>
      <c r="M11" s="282"/>
    </row>
    <row r="12" spans="1:24" s="4" customFormat="1" ht="20.25" customHeight="1" x14ac:dyDescent="0.2">
      <c r="A12" s="375"/>
      <c r="B12" s="377"/>
      <c r="C12" s="356"/>
      <c r="D12" s="28" t="s">
        <v>20</v>
      </c>
      <c r="E12" s="24">
        <f>E25+E314+E464+E651+E687+E783+E849+E891+E915</f>
        <v>6301712400</v>
      </c>
      <c r="F12" s="24">
        <f>F25+F314+F464+F651+F687+F783+F849+F891+F915</f>
        <v>5892538382.4900007</v>
      </c>
      <c r="G12" s="25"/>
      <c r="H12" s="29" t="s">
        <v>21</v>
      </c>
      <c r="I12" s="30" t="s">
        <v>22</v>
      </c>
      <c r="J12" s="191">
        <v>2.2999999999999998</v>
      </c>
      <c r="K12" s="193">
        <v>2.2999999999999998</v>
      </c>
      <c r="L12" s="189"/>
      <c r="M12" s="135"/>
    </row>
    <row r="13" spans="1:24" s="4" customFormat="1" ht="20.25" customHeight="1" x14ac:dyDescent="0.2">
      <c r="A13" s="375"/>
      <c r="B13" s="377"/>
      <c r="C13" s="356"/>
      <c r="D13" s="124" t="s">
        <v>23</v>
      </c>
      <c r="E13" s="24">
        <f>E26+E315+E465+E652+E688+E784+E850+E892+E916</f>
        <v>12493718640.450001</v>
      </c>
      <c r="F13" s="24">
        <f>F26+F315+F465+F652+F688+F784+F850+F892+F916</f>
        <v>12494086012.369999</v>
      </c>
      <c r="G13" s="205"/>
      <c r="H13" s="180" t="s">
        <v>24</v>
      </c>
      <c r="I13" s="189" t="s">
        <v>25</v>
      </c>
      <c r="J13" s="30">
        <v>73.540000000000006</v>
      </c>
      <c r="K13" s="234" t="s">
        <v>26</v>
      </c>
      <c r="L13" s="189" t="s">
        <v>649</v>
      </c>
      <c r="M13" s="135" t="s">
        <v>521</v>
      </c>
    </row>
    <row r="14" spans="1:24" s="4" customFormat="1" ht="20.25" customHeight="1" x14ac:dyDescent="0.2">
      <c r="A14" s="375"/>
      <c r="B14" s="377"/>
      <c r="C14" s="356"/>
      <c r="D14" s="378" t="s">
        <v>27</v>
      </c>
      <c r="E14" s="185">
        <f>E851</f>
        <v>12493718640.450001</v>
      </c>
      <c r="F14" s="185">
        <f>F851</f>
        <v>12494086012.369999</v>
      </c>
      <c r="G14" s="25"/>
      <c r="H14" s="31" t="s">
        <v>28</v>
      </c>
      <c r="I14" s="30" t="s">
        <v>29</v>
      </c>
      <c r="J14" s="191">
        <v>1.498</v>
      </c>
      <c r="K14" s="276" t="s">
        <v>684</v>
      </c>
      <c r="L14" s="189" t="s">
        <v>654</v>
      </c>
      <c r="M14" s="135" t="s">
        <v>522</v>
      </c>
    </row>
    <row r="15" spans="1:24" s="4" customFormat="1" ht="20.25" customHeight="1" x14ac:dyDescent="0.2">
      <c r="A15" s="32"/>
      <c r="B15" s="33"/>
      <c r="C15" s="34"/>
      <c r="D15" s="379"/>
      <c r="E15" s="35"/>
      <c r="F15" s="186"/>
      <c r="G15" s="25"/>
      <c r="H15" s="198" t="s">
        <v>30</v>
      </c>
      <c r="I15" s="189" t="s">
        <v>22</v>
      </c>
      <c r="J15" s="189">
        <v>-7552</v>
      </c>
      <c r="K15" s="275" t="s">
        <v>672</v>
      </c>
      <c r="L15" s="189" t="s">
        <v>666</v>
      </c>
      <c r="M15" s="135" t="s">
        <v>521</v>
      </c>
    </row>
    <row r="16" spans="1:24" s="4" customFormat="1" ht="20.25" customHeight="1" x14ac:dyDescent="0.2">
      <c r="A16" s="32"/>
      <c r="B16" s="33"/>
      <c r="C16" s="34"/>
      <c r="D16" s="123"/>
      <c r="E16" s="35"/>
      <c r="F16" s="186"/>
      <c r="G16" s="25"/>
      <c r="H16" s="198" t="s">
        <v>31</v>
      </c>
      <c r="I16" s="189" t="s">
        <v>32</v>
      </c>
      <c r="J16" s="189">
        <v>499.4</v>
      </c>
      <c r="K16" s="193">
        <v>537.29999999999995</v>
      </c>
      <c r="L16" s="189" t="s">
        <v>652</v>
      </c>
      <c r="M16" s="135" t="s">
        <v>521</v>
      </c>
    </row>
    <row r="17" spans="1:14" s="4" customFormat="1" ht="20.25" customHeight="1" x14ac:dyDescent="0.2">
      <c r="A17" s="32"/>
      <c r="B17" s="33"/>
      <c r="C17" s="34"/>
      <c r="D17" s="123"/>
      <c r="E17" s="35"/>
      <c r="F17" s="126"/>
      <c r="G17" s="25"/>
      <c r="H17" s="118" t="s">
        <v>33</v>
      </c>
      <c r="I17" s="119" t="s">
        <v>32</v>
      </c>
      <c r="J17" s="132">
        <v>555</v>
      </c>
      <c r="K17" s="193">
        <v>633.5</v>
      </c>
      <c r="L17" s="54" t="s">
        <v>651</v>
      </c>
      <c r="M17" s="54"/>
    </row>
    <row r="18" spans="1:14" s="4" customFormat="1" ht="20.25" customHeight="1" x14ac:dyDescent="0.2">
      <c r="A18" s="32"/>
      <c r="B18" s="33"/>
      <c r="C18" s="34"/>
      <c r="D18" s="123"/>
      <c r="E18" s="35"/>
      <c r="F18" s="126"/>
      <c r="G18" s="25"/>
      <c r="H18" s="118" t="s">
        <v>34</v>
      </c>
      <c r="I18" s="119" t="s">
        <v>32</v>
      </c>
      <c r="J18" s="119">
        <v>210.7</v>
      </c>
      <c r="K18" s="193">
        <v>205.8</v>
      </c>
      <c r="L18" s="106"/>
      <c r="M18" s="106"/>
    </row>
    <row r="19" spans="1:14" s="4" customFormat="1" ht="99.75" customHeight="1" x14ac:dyDescent="0.2">
      <c r="A19" s="32"/>
      <c r="B19" s="33"/>
      <c r="C19" s="34"/>
      <c r="D19" s="124"/>
      <c r="E19" s="39"/>
      <c r="F19" s="127"/>
      <c r="G19" s="25"/>
      <c r="H19" s="118" t="s">
        <v>35</v>
      </c>
      <c r="I19" s="119" t="s">
        <v>36</v>
      </c>
      <c r="J19" s="117">
        <v>26741.599999999999</v>
      </c>
      <c r="K19" s="235">
        <v>31556.18</v>
      </c>
      <c r="L19" s="189" t="s">
        <v>650</v>
      </c>
      <c r="M19" s="135"/>
    </row>
    <row r="20" spans="1:14" s="5" customFormat="1" ht="15" customHeight="1" x14ac:dyDescent="0.2">
      <c r="A20" s="380" t="s">
        <v>37</v>
      </c>
      <c r="B20" s="383" t="s">
        <v>38</v>
      </c>
      <c r="C20" s="383"/>
      <c r="D20" s="40" t="s">
        <v>11</v>
      </c>
      <c r="E20" s="41">
        <f>E21+E27</f>
        <v>5076690379.8400002</v>
      </c>
      <c r="F20" s="41">
        <f>F21+F27</f>
        <v>4918619580.8500004</v>
      </c>
      <c r="G20" s="332"/>
      <c r="H20" s="42"/>
      <c r="I20" s="98"/>
      <c r="J20" s="98"/>
      <c r="K20" s="96"/>
      <c r="L20" s="457"/>
      <c r="M20" s="138"/>
    </row>
    <row r="21" spans="1:14" s="5" customFormat="1" ht="27" customHeight="1" x14ac:dyDescent="0.2">
      <c r="A21" s="381"/>
      <c r="B21" s="384"/>
      <c r="C21" s="384"/>
      <c r="D21" s="43" t="s">
        <v>14</v>
      </c>
      <c r="E21" s="41">
        <f>E23+E25+E26</f>
        <v>5076690379.8400002</v>
      </c>
      <c r="F21" s="41">
        <f>F23+F25+F26</f>
        <v>4918619580.8500004</v>
      </c>
      <c r="G21" s="386"/>
      <c r="H21" s="44"/>
      <c r="I21" s="99"/>
      <c r="J21" s="99"/>
      <c r="K21" s="93"/>
      <c r="L21" s="458"/>
      <c r="M21" s="15"/>
    </row>
    <row r="22" spans="1:14" s="5" customFormat="1" ht="27" customHeight="1" x14ac:dyDescent="0.2">
      <c r="A22" s="381"/>
      <c r="B22" s="384"/>
      <c r="C22" s="384"/>
      <c r="D22" s="85" t="s">
        <v>503</v>
      </c>
      <c r="E22" s="41">
        <v>15957250</v>
      </c>
      <c r="F22" s="41">
        <v>15957251</v>
      </c>
      <c r="G22" s="386"/>
      <c r="H22" s="84"/>
      <c r="I22" s="99"/>
      <c r="J22" s="99"/>
      <c r="K22" s="93"/>
      <c r="L22" s="458"/>
      <c r="M22" s="15"/>
    </row>
    <row r="23" spans="1:14" s="5" customFormat="1" ht="18.75" customHeight="1" x14ac:dyDescent="0.2">
      <c r="A23" s="381"/>
      <c r="B23" s="384"/>
      <c r="C23" s="384"/>
      <c r="D23" s="43" t="s">
        <v>17</v>
      </c>
      <c r="E23" s="41">
        <f>E31+E159+E190+E216+E248+E280+E295</f>
        <v>931022079.84000003</v>
      </c>
      <c r="F23" s="41">
        <f>F31+F159+F190+F216+F248+F280+F295</f>
        <v>874440335.16999996</v>
      </c>
      <c r="G23" s="386"/>
      <c r="H23" s="44"/>
      <c r="I23" s="99"/>
      <c r="J23" s="99"/>
      <c r="K23" s="93"/>
      <c r="L23" s="458"/>
      <c r="M23" s="15"/>
    </row>
    <row r="24" spans="1:14" s="5" customFormat="1" ht="21.75" customHeight="1" x14ac:dyDescent="0.2">
      <c r="A24" s="381"/>
      <c r="B24" s="384"/>
      <c r="C24" s="384"/>
      <c r="D24" s="85" t="s">
        <v>503</v>
      </c>
      <c r="E24" s="41">
        <v>15957250</v>
      </c>
      <c r="F24" s="41">
        <v>15957251</v>
      </c>
      <c r="G24" s="386"/>
      <c r="H24" s="84"/>
      <c r="I24" s="99"/>
      <c r="J24" s="99"/>
      <c r="K24" s="93"/>
      <c r="L24" s="458"/>
      <c r="M24" s="15"/>
    </row>
    <row r="25" spans="1:14" s="5" customFormat="1" ht="15.75" customHeight="1" x14ac:dyDescent="0.2">
      <c r="A25" s="381"/>
      <c r="B25" s="384"/>
      <c r="C25" s="384"/>
      <c r="D25" s="40" t="s">
        <v>20</v>
      </c>
      <c r="E25" s="41">
        <f>E33+E160+E191+E217+E249+E282+E302+E296</f>
        <v>4145668300</v>
      </c>
      <c r="F25" s="41">
        <f>F33+F160+F191+F217+F249+F282+F302+F296</f>
        <v>4044179245.6800003</v>
      </c>
      <c r="G25" s="386"/>
      <c r="H25" s="44"/>
      <c r="I25" s="99"/>
      <c r="J25" s="99"/>
      <c r="K25" s="93"/>
      <c r="L25" s="458"/>
      <c r="M25" s="4"/>
    </row>
    <row r="26" spans="1:14" s="5" customFormat="1" ht="22.5" customHeight="1" x14ac:dyDescent="0.2">
      <c r="A26" s="381"/>
      <c r="B26" s="384"/>
      <c r="C26" s="384"/>
      <c r="D26" s="43" t="s">
        <v>23</v>
      </c>
      <c r="E26" s="41">
        <f>E34+E161+E192+E218+E250+E283+E70+E297</f>
        <v>0</v>
      </c>
      <c r="F26" s="41">
        <f>F34+F161+F192+F218+F250+F283+F70+F297</f>
        <v>0</v>
      </c>
      <c r="G26" s="386"/>
      <c r="H26" s="44"/>
      <c r="I26" s="99"/>
      <c r="J26" s="99"/>
      <c r="K26" s="93"/>
      <c r="L26" s="458"/>
      <c r="M26" s="15"/>
    </row>
    <row r="27" spans="1:14" s="5" customFormat="1" ht="16.5" customHeight="1" x14ac:dyDescent="0.2">
      <c r="A27" s="382"/>
      <c r="B27" s="385"/>
      <c r="C27" s="385"/>
      <c r="D27" s="40" t="s">
        <v>39</v>
      </c>
      <c r="E27" s="41">
        <f>E35+E162+E193+E219+E251+E284+E298</f>
        <v>0</v>
      </c>
      <c r="F27" s="41">
        <f>F35+F162+F193+F219+F251+F284+F298</f>
        <v>0</v>
      </c>
      <c r="G27" s="387"/>
      <c r="H27" s="45"/>
      <c r="I27" s="100"/>
      <c r="J27" s="100"/>
      <c r="K27" s="94"/>
      <c r="L27" s="459"/>
      <c r="M27" s="15"/>
    </row>
    <row r="28" spans="1:14" s="4" customFormat="1" ht="16.5" customHeight="1" x14ac:dyDescent="0.2">
      <c r="A28" s="367" t="s">
        <v>40</v>
      </c>
      <c r="B28" s="330" t="s">
        <v>41</v>
      </c>
      <c r="C28" s="330"/>
      <c r="D28" s="23" t="s">
        <v>11</v>
      </c>
      <c r="E28" s="46">
        <f>E29+E35</f>
        <v>1337356657.8200002</v>
      </c>
      <c r="F28" s="46">
        <f>F29+F35</f>
        <v>1256892194.26</v>
      </c>
      <c r="G28" s="139"/>
      <c r="H28" s="357"/>
      <c r="I28" s="357"/>
      <c r="J28" s="357"/>
      <c r="K28" s="392"/>
      <c r="L28" s="294"/>
      <c r="N28" s="103"/>
    </row>
    <row r="29" spans="1:14" s="4" customFormat="1" ht="22.5" customHeight="1" x14ac:dyDescent="0.2">
      <c r="A29" s="368"/>
      <c r="B29" s="365"/>
      <c r="C29" s="320"/>
      <c r="D29" s="23" t="s">
        <v>14</v>
      </c>
      <c r="E29" s="46">
        <f>E31+E33+E34</f>
        <v>1337356657.8200002</v>
      </c>
      <c r="F29" s="46">
        <f>F31+F33+F34</f>
        <v>1256892194.26</v>
      </c>
      <c r="G29" s="142"/>
      <c r="H29" s="358"/>
      <c r="I29" s="365"/>
      <c r="J29" s="365"/>
      <c r="K29" s="393"/>
      <c r="L29" s="295"/>
      <c r="N29" s="103"/>
    </row>
    <row r="30" spans="1:14" s="4" customFormat="1" ht="14.25" hidden="1" customHeight="1" x14ac:dyDescent="0.2">
      <c r="A30" s="368"/>
      <c r="B30" s="365"/>
      <c r="C30" s="320"/>
      <c r="D30" s="136"/>
      <c r="E30" s="46"/>
      <c r="F30" s="46"/>
      <c r="G30" s="142"/>
      <c r="H30" s="358"/>
      <c r="I30" s="365"/>
      <c r="J30" s="365"/>
      <c r="K30" s="393"/>
      <c r="L30" s="295"/>
      <c r="M30" s="137" t="s">
        <v>523</v>
      </c>
    </row>
    <row r="31" spans="1:14" s="4" customFormat="1" ht="12.75" x14ac:dyDescent="0.2">
      <c r="A31" s="368"/>
      <c r="B31" s="365"/>
      <c r="C31" s="320"/>
      <c r="D31" s="23" t="s">
        <v>17</v>
      </c>
      <c r="E31" s="46">
        <f>E38+E50+E62+E44+E56+E75+E81+E68+E87+E93+E99+E105+E111+E117+E123+E129+E135+E141+E147+E153</f>
        <v>786087757.82000005</v>
      </c>
      <c r="F31" s="46">
        <f>F38+F50+F62+F44+F56+F75+F81+F68+F87+F93+F99+F105+F111+F117+F123+F129+F135+F141+F147+F153</f>
        <v>750785720.05999994</v>
      </c>
      <c r="G31" s="142"/>
      <c r="H31" s="358"/>
      <c r="I31" s="365"/>
      <c r="J31" s="365"/>
      <c r="K31" s="393"/>
      <c r="L31" s="295"/>
    </row>
    <row r="32" spans="1:14" s="4" customFormat="1" ht="21" x14ac:dyDescent="0.2">
      <c r="A32" s="368"/>
      <c r="B32" s="365"/>
      <c r="C32" s="320"/>
      <c r="D32" s="83" t="s">
        <v>503</v>
      </c>
      <c r="E32" s="46">
        <v>15957250</v>
      </c>
      <c r="F32" s="46"/>
      <c r="G32" s="142"/>
      <c r="H32" s="358"/>
      <c r="I32" s="365"/>
      <c r="J32" s="365"/>
      <c r="K32" s="393"/>
      <c r="L32" s="295"/>
    </row>
    <row r="33" spans="1:12" s="4" customFormat="1" ht="12.75" x14ac:dyDescent="0.2">
      <c r="A33" s="368"/>
      <c r="B33" s="365"/>
      <c r="C33" s="320"/>
      <c r="D33" s="28" t="s">
        <v>20</v>
      </c>
      <c r="E33" s="46">
        <f>E39+E51+E63+E45+E57+E76+E82+E69+E88+E94+E100+E106+E112+E118+E124+E130+E136+E142+E148+E154</f>
        <v>551268900</v>
      </c>
      <c r="F33" s="46">
        <f>F39+F51+F63+F45+F57+F76+F82+F69+F88+F94+F100+F106+F112+F118+F124+F130+F136+F142+F148+F154</f>
        <v>506106474.19999999</v>
      </c>
      <c r="G33" s="142"/>
      <c r="H33" s="370"/>
      <c r="I33" s="365"/>
      <c r="J33" s="365"/>
      <c r="K33" s="393"/>
      <c r="L33" s="295"/>
    </row>
    <row r="34" spans="1:12" ht="21" x14ac:dyDescent="0.2">
      <c r="A34" s="368"/>
      <c r="B34" s="365"/>
      <c r="C34" s="320"/>
      <c r="D34" s="23" t="s">
        <v>23</v>
      </c>
      <c r="E34" s="46">
        <f>E40+E52+E64+E46+E58+E77+E83</f>
        <v>0</v>
      </c>
      <c r="F34" s="46">
        <f>F40+F52+F64+F46+F58+F77+F83</f>
        <v>0</v>
      </c>
      <c r="G34" s="142"/>
      <c r="H34" s="365"/>
      <c r="I34" s="365"/>
      <c r="J34" s="365"/>
      <c r="K34" s="393"/>
      <c r="L34" s="295"/>
    </row>
    <row r="35" spans="1:12" ht="12.75" x14ac:dyDescent="0.2">
      <c r="A35" s="369"/>
      <c r="B35" s="366"/>
      <c r="C35" s="337"/>
      <c r="D35" s="28" t="s">
        <v>39</v>
      </c>
      <c r="E35" s="46">
        <f>E41+E53+E65+E47+E59+E78+E84+E71</f>
        <v>0</v>
      </c>
      <c r="F35" s="46">
        <f>F41+F53+F65+F47+F59+F78+F84+F71</f>
        <v>0</v>
      </c>
      <c r="G35" s="143"/>
      <c r="H35" s="366"/>
      <c r="I35" s="366"/>
      <c r="J35" s="366"/>
      <c r="K35" s="394"/>
      <c r="L35" s="296"/>
    </row>
    <row r="36" spans="1:12" ht="12.75" x14ac:dyDescent="0.2">
      <c r="A36" s="318" t="s">
        <v>42</v>
      </c>
      <c r="B36" s="318" t="s">
        <v>43</v>
      </c>
      <c r="C36" s="318" t="s">
        <v>10</v>
      </c>
      <c r="D36" s="124" t="s">
        <v>11</v>
      </c>
      <c r="E36" s="46">
        <f>E37+E41</f>
        <v>106515749.44</v>
      </c>
      <c r="F36" s="46">
        <f>F37+F41</f>
        <v>91561390.109999999</v>
      </c>
      <c r="G36" s="284" t="s">
        <v>642</v>
      </c>
      <c r="H36" s="307" t="s">
        <v>44</v>
      </c>
      <c r="I36" s="284" t="s">
        <v>45</v>
      </c>
      <c r="J36" s="284">
        <v>43.5</v>
      </c>
      <c r="K36" s="298">
        <v>37</v>
      </c>
      <c r="L36" s="280" t="s">
        <v>641</v>
      </c>
    </row>
    <row r="37" spans="1:12" ht="21" x14ac:dyDescent="0.2">
      <c r="A37" s="319"/>
      <c r="B37" s="365"/>
      <c r="C37" s="319"/>
      <c r="D37" s="124" t="s">
        <v>14</v>
      </c>
      <c r="E37" s="46">
        <f>E38+E39+E40</f>
        <v>106515749.44</v>
      </c>
      <c r="F37" s="159">
        <f>F38+F39+F40</f>
        <v>91561390.109999999</v>
      </c>
      <c r="G37" s="285"/>
      <c r="H37" s="316"/>
      <c r="I37" s="285"/>
      <c r="J37" s="285"/>
      <c r="K37" s="299"/>
      <c r="L37" s="281"/>
    </row>
    <row r="38" spans="1:12" ht="12.75" x14ac:dyDescent="0.2">
      <c r="A38" s="319"/>
      <c r="B38" s="365"/>
      <c r="C38" s="319"/>
      <c r="D38" s="122" t="s">
        <v>17</v>
      </c>
      <c r="E38" s="184">
        <v>106515749.44</v>
      </c>
      <c r="F38" s="46">
        <v>91561390.109999999</v>
      </c>
      <c r="G38" s="285"/>
      <c r="H38" s="316"/>
      <c r="I38" s="285"/>
      <c r="J38" s="285"/>
      <c r="K38" s="299"/>
      <c r="L38" s="281"/>
    </row>
    <row r="39" spans="1:12" ht="12.75" x14ac:dyDescent="0.2">
      <c r="A39" s="319"/>
      <c r="B39" s="365"/>
      <c r="C39" s="319"/>
      <c r="D39" s="28" t="s">
        <v>20</v>
      </c>
      <c r="E39" s="46">
        <v>0</v>
      </c>
      <c r="F39" s="46">
        <v>0</v>
      </c>
      <c r="G39" s="285"/>
      <c r="H39" s="316"/>
      <c r="I39" s="285"/>
      <c r="J39" s="285"/>
      <c r="K39" s="299"/>
      <c r="L39" s="281"/>
    </row>
    <row r="40" spans="1:12" ht="21" x14ac:dyDescent="0.2">
      <c r="A40" s="319"/>
      <c r="B40" s="365"/>
      <c r="C40" s="319"/>
      <c r="D40" s="124" t="s">
        <v>23</v>
      </c>
      <c r="E40" s="141">
        <v>0</v>
      </c>
      <c r="F40" s="158">
        <v>0</v>
      </c>
      <c r="G40" s="285"/>
      <c r="H40" s="316"/>
      <c r="I40" s="285"/>
      <c r="J40" s="285"/>
      <c r="K40" s="299"/>
      <c r="L40" s="281"/>
    </row>
    <row r="41" spans="1:12" ht="37.5" customHeight="1" x14ac:dyDescent="0.2">
      <c r="A41" s="327"/>
      <c r="B41" s="365"/>
      <c r="C41" s="319"/>
      <c r="D41" s="28" t="s">
        <v>39</v>
      </c>
      <c r="E41" s="140">
        <v>0</v>
      </c>
      <c r="F41" s="157">
        <v>0</v>
      </c>
      <c r="G41" s="286"/>
      <c r="H41" s="308"/>
      <c r="I41" s="286"/>
      <c r="J41" s="286"/>
      <c r="K41" s="300"/>
      <c r="L41" s="282"/>
    </row>
    <row r="42" spans="1:12" ht="12.75" x14ac:dyDescent="0.2">
      <c r="A42" s="318" t="s">
        <v>46</v>
      </c>
      <c r="B42" s="318" t="s">
        <v>525</v>
      </c>
      <c r="C42" s="318" t="s">
        <v>10</v>
      </c>
      <c r="D42" s="124" t="s">
        <v>11</v>
      </c>
      <c r="E42" s="46">
        <f>E43+E47</f>
        <v>599091772.50999999</v>
      </c>
      <c r="F42" s="46">
        <f>F43+F47</f>
        <v>597672468.52999997</v>
      </c>
      <c r="G42" s="284" t="s">
        <v>616</v>
      </c>
      <c r="H42" s="307" t="s">
        <v>47</v>
      </c>
      <c r="I42" s="284" t="s">
        <v>45</v>
      </c>
      <c r="J42" s="284">
        <v>63</v>
      </c>
      <c r="K42" s="298">
        <v>63</v>
      </c>
      <c r="L42" s="280"/>
    </row>
    <row r="43" spans="1:12" ht="21" x14ac:dyDescent="0.2">
      <c r="A43" s="319"/>
      <c r="B43" s="365"/>
      <c r="C43" s="319"/>
      <c r="D43" s="124" t="s">
        <v>14</v>
      </c>
      <c r="E43" s="46">
        <f>E44+E45+E46</f>
        <v>599091772.50999999</v>
      </c>
      <c r="F43" s="215">
        <f>F44+F45+F46</f>
        <v>597672468.52999997</v>
      </c>
      <c r="G43" s="285"/>
      <c r="H43" s="316"/>
      <c r="I43" s="285"/>
      <c r="J43" s="285"/>
      <c r="K43" s="299"/>
      <c r="L43" s="281"/>
    </row>
    <row r="44" spans="1:12" ht="12.75" x14ac:dyDescent="0.2">
      <c r="A44" s="319"/>
      <c r="B44" s="365"/>
      <c r="C44" s="319"/>
      <c r="D44" s="122" t="s">
        <v>17</v>
      </c>
      <c r="E44" s="214">
        <v>599091772.50999999</v>
      </c>
      <c r="F44" s="46">
        <v>597672468.52999997</v>
      </c>
      <c r="G44" s="285"/>
      <c r="H44" s="316"/>
      <c r="I44" s="285"/>
      <c r="J44" s="285"/>
      <c r="K44" s="299"/>
      <c r="L44" s="281"/>
    </row>
    <row r="45" spans="1:12" ht="12.75" x14ac:dyDescent="0.2">
      <c r="A45" s="319"/>
      <c r="B45" s="365"/>
      <c r="C45" s="319"/>
      <c r="D45" s="28" t="s">
        <v>20</v>
      </c>
      <c r="E45" s="46">
        <v>0</v>
      </c>
      <c r="F45" s="46">
        <v>0</v>
      </c>
      <c r="G45" s="285"/>
      <c r="H45" s="316"/>
      <c r="I45" s="285"/>
      <c r="J45" s="285"/>
      <c r="K45" s="299"/>
      <c r="L45" s="281"/>
    </row>
    <row r="46" spans="1:12" ht="21" x14ac:dyDescent="0.2">
      <c r="A46" s="319"/>
      <c r="B46" s="365"/>
      <c r="C46" s="319"/>
      <c r="D46" s="124" t="s">
        <v>23</v>
      </c>
      <c r="E46" s="215">
        <v>0</v>
      </c>
      <c r="F46" s="214">
        <v>0</v>
      </c>
      <c r="G46" s="285"/>
      <c r="H46" s="316"/>
      <c r="I46" s="285"/>
      <c r="J46" s="285"/>
      <c r="K46" s="299"/>
      <c r="L46" s="281"/>
    </row>
    <row r="47" spans="1:12" ht="12.75" x14ac:dyDescent="0.2">
      <c r="A47" s="327"/>
      <c r="B47" s="365"/>
      <c r="C47" s="319"/>
      <c r="D47" s="28" t="s">
        <v>39</v>
      </c>
      <c r="E47" s="185">
        <v>0</v>
      </c>
      <c r="F47" s="185">
        <v>0</v>
      </c>
      <c r="G47" s="286"/>
      <c r="H47" s="308"/>
      <c r="I47" s="286"/>
      <c r="J47" s="286"/>
      <c r="K47" s="300"/>
      <c r="L47" s="282"/>
    </row>
    <row r="48" spans="1:12" ht="12.75" x14ac:dyDescent="0.2">
      <c r="A48" s="318" t="s">
        <v>48</v>
      </c>
      <c r="B48" s="318" t="s">
        <v>49</v>
      </c>
      <c r="C48" s="318" t="s">
        <v>10</v>
      </c>
      <c r="D48" s="124" t="s">
        <v>11</v>
      </c>
      <c r="E48" s="46">
        <f>E49+E53</f>
        <v>6000000</v>
      </c>
      <c r="F48" s="46">
        <f>F49+F53</f>
        <v>5999998.0599999996</v>
      </c>
      <c r="G48" s="284"/>
      <c r="H48" s="307" t="s">
        <v>50</v>
      </c>
      <c r="I48" s="284" t="s">
        <v>45</v>
      </c>
      <c r="J48" s="284">
        <v>100</v>
      </c>
      <c r="K48" s="298">
        <v>100</v>
      </c>
      <c r="L48" s="280"/>
    </row>
    <row r="49" spans="1:13" ht="21" x14ac:dyDescent="0.2">
      <c r="A49" s="319"/>
      <c r="B49" s="365"/>
      <c r="C49" s="319"/>
      <c r="D49" s="124" t="s">
        <v>14</v>
      </c>
      <c r="E49" s="46">
        <f>E50+E51+E52</f>
        <v>6000000</v>
      </c>
      <c r="F49" s="46">
        <f>F50+F51+F52</f>
        <v>5999998.0599999996</v>
      </c>
      <c r="G49" s="285"/>
      <c r="H49" s="313"/>
      <c r="I49" s="309"/>
      <c r="J49" s="309"/>
      <c r="K49" s="311"/>
      <c r="L49" s="281"/>
    </row>
    <row r="50" spans="1:13" ht="12.75" x14ac:dyDescent="0.2">
      <c r="A50" s="319"/>
      <c r="B50" s="365"/>
      <c r="C50" s="319"/>
      <c r="D50" s="28" t="s">
        <v>17</v>
      </c>
      <c r="E50" s="214">
        <v>6000000</v>
      </c>
      <c r="F50" s="46">
        <v>5999998.0599999996</v>
      </c>
      <c r="G50" s="285"/>
      <c r="H50" s="313"/>
      <c r="I50" s="309"/>
      <c r="J50" s="309"/>
      <c r="K50" s="311"/>
      <c r="L50" s="281"/>
    </row>
    <row r="51" spans="1:13" ht="12.75" x14ac:dyDescent="0.2">
      <c r="A51" s="319"/>
      <c r="B51" s="365"/>
      <c r="C51" s="319"/>
      <c r="D51" s="28" t="s">
        <v>20</v>
      </c>
      <c r="E51" s="46">
        <v>0</v>
      </c>
      <c r="F51" s="46">
        <v>0</v>
      </c>
      <c r="G51" s="285"/>
      <c r="H51" s="313"/>
      <c r="I51" s="309"/>
      <c r="J51" s="309"/>
      <c r="K51" s="311"/>
      <c r="L51" s="281"/>
    </row>
    <row r="52" spans="1:13" ht="21" x14ac:dyDescent="0.2">
      <c r="A52" s="319"/>
      <c r="B52" s="365"/>
      <c r="C52" s="319"/>
      <c r="D52" s="124" t="s">
        <v>23</v>
      </c>
      <c r="E52" s="215">
        <v>0</v>
      </c>
      <c r="F52" s="214">
        <v>0</v>
      </c>
      <c r="G52" s="285"/>
      <c r="H52" s="313"/>
      <c r="I52" s="309"/>
      <c r="J52" s="309"/>
      <c r="K52" s="311"/>
      <c r="L52" s="281"/>
    </row>
    <row r="53" spans="1:13" ht="12.75" x14ac:dyDescent="0.2">
      <c r="A53" s="327"/>
      <c r="B53" s="365"/>
      <c r="C53" s="319"/>
      <c r="D53" s="28" t="s">
        <v>39</v>
      </c>
      <c r="E53" s="214">
        <v>0</v>
      </c>
      <c r="F53" s="214">
        <v>0</v>
      </c>
      <c r="G53" s="286"/>
      <c r="H53" s="314"/>
      <c r="I53" s="310"/>
      <c r="J53" s="310"/>
      <c r="K53" s="312"/>
      <c r="L53" s="282"/>
    </row>
    <row r="54" spans="1:13" ht="12.75" x14ac:dyDescent="0.2">
      <c r="A54" s="318" t="s">
        <v>51</v>
      </c>
      <c r="B54" s="318" t="s">
        <v>52</v>
      </c>
      <c r="C54" s="318" t="s">
        <v>10</v>
      </c>
      <c r="D54" s="124" t="s">
        <v>11</v>
      </c>
      <c r="E54" s="46">
        <f>E55+E59</f>
        <v>21510235.870000001</v>
      </c>
      <c r="F54" s="46">
        <f>F55+F59</f>
        <v>13660978.300000001</v>
      </c>
      <c r="G54" s="284" t="s">
        <v>617</v>
      </c>
      <c r="H54" s="307" t="s">
        <v>53</v>
      </c>
      <c r="I54" s="284" t="s">
        <v>45</v>
      </c>
      <c r="J54" s="284">
        <v>28.3</v>
      </c>
      <c r="K54" s="298">
        <v>28.3</v>
      </c>
      <c r="L54" s="280"/>
    </row>
    <row r="55" spans="1:13" ht="21" x14ac:dyDescent="0.2">
      <c r="A55" s="319"/>
      <c r="B55" s="365"/>
      <c r="C55" s="319"/>
      <c r="D55" s="124" t="s">
        <v>14</v>
      </c>
      <c r="E55" s="46">
        <f>E56+E57+E58</f>
        <v>21510235.870000001</v>
      </c>
      <c r="F55" s="46">
        <f>F56+F57+F58</f>
        <v>13660978.300000001</v>
      </c>
      <c r="G55" s="285"/>
      <c r="H55" s="313"/>
      <c r="I55" s="309"/>
      <c r="J55" s="309"/>
      <c r="K55" s="311"/>
      <c r="L55" s="281"/>
    </row>
    <row r="56" spans="1:13" ht="12.75" x14ac:dyDescent="0.2">
      <c r="A56" s="319"/>
      <c r="B56" s="365"/>
      <c r="C56" s="319"/>
      <c r="D56" s="28" t="s">
        <v>17</v>
      </c>
      <c r="E56" s="214">
        <v>21510235.870000001</v>
      </c>
      <c r="F56" s="46">
        <v>13660978.300000001</v>
      </c>
      <c r="G56" s="285"/>
      <c r="H56" s="313"/>
      <c r="I56" s="309"/>
      <c r="J56" s="309"/>
      <c r="K56" s="311"/>
      <c r="L56" s="281"/>
    </row>
    <row r="57" spans="1:13" ht="12.75" x14ac:dyDescent="0.2">
      <c r="A57" s="319"/>
      <c r="B57" s="365"/>
      <c r="C57" s="319"/>
      <c r="D57" s="28" t="s">
        <v>20</v>
      </c>
      <c r="E57" s="46">
        <v>0</v>
      </c>
      <c r="F57" s="46">
        <v>0</v>
      </c>
      <c r="G57" s="285"/>
      <c r="H57" s="313"/>
      <c r="I57" s="309"/>
      <c r="J57" s="309"/>
      <c r="K57" s="311"/>
      <c r="L57" s="281"/>
    </row>
    <row r="58" spans="1:13" ht="21" x14ac:dyDescent="0.2">
      <c r="A58" s="319"/>
      <c r="B58" s="365"/>
      <c r="C58" s="319"/>
      <c r="D58" s="124" t="s">
        <v>23</v>
      </c>
      <c r="E58" s="215">
        <v>0</v>
      </c>
      <c r="F58" s="214">
        <v>0</v>
      </c>
      <c r="G58" s="285"/>
      <c r="H58" s="313"/>
      <c r="I58" s="309"/>
      <c r="J58" s="309"/>
      <c r="K58" s="311"/>
      <c r="L58" s="281"/>
    </row>
    <row r="59" spans="1:13" ht="51.75" customHeight="1" x14ac:dyDescent="0.2">
      <c r="A59" s="327"/>
      <c r="B59" s="365"/>
      <c r="C59" s="319"/>
      <c r="D59" s="28" t="s">
        <v>39</v>
      </c>
      <c r="E59" s="214">
        <v>0</v>
      </c>
      <c r="F59" s="214">
        <v>0</v>
      </c>
      <c r="G59" s="286"/>
      <c r="H59" s="314"/>
      <c r="I59" s="310"/>
      <c r="J59" s="310"/>
      <c r="K59" s="312"/>
      <c r="L59" s="282"/>
    </row>
    <row r="60" spans="1:13" s="6" customFormat="1" ht="12.75" x14ac:dyDescent="0.2">
      <c r="A60" s="318" t="s">
        <v>54</v>
      </c>
      <c r="B60" s="318" t="s">
        <v>55</v>
      </c>
      <c r="C60" s="318" t="s">
        <v>10</v>
      </c>
      <c r="D60" s="124" t="s">
        <v>11</v>
      </c>
      <c r="E60" s="46">
        <f>E61+E65</f>
        <v>0</v>
      </c>
      <c r="F60" s="46">
        <f>F61+F65</f>
        <v>0</v>
      </c>
      <c r="G60" s="284"/>
      <c r="H60" s="307" t="s">
        <v>56</v>
      </c>
      <c r="I60" s="284" t="s">
        <v>45</v>
      </c>
      <c r="J60" s="284">
        <v>0</v>
      </c>
      <c r="K60" s="298"/>
      <c r="L60" s="317"/>
      <c r="M60" s="111"/>
    </row>
    <row r="61" spans="1:13" s="6" customFormat="1" ht="21" x14ac:dyDescent="0.2">
      <c r="A61" s="319"/>
      <c r="B61" s="365"/>
      <c r="C61" s="319"/>
      <c r="D61" s="124" t="s">
        <v>14</v>
      </c>
      <c r="E61" s="46">
        <f>E62+E63+E64</f>
        <v>0</v>
      </c>
      <c r="F61" s="46">
        <f>F62+F63+F64</f>
        <v>0</v>
      </c>
      <c r="G61" s="285"/>
      <c r="H61" s="313"/>
      <c r="I61" s="309"/>
      <c r="J61" s="309"/>
      <c r="K61" s="311"/>
      <c r="L61" s="317"/>
      <c r="M61" s="111"/>
    </row>
    <row r="62" spans="1:13" s="6" customFormat="1" ht="12.75" x14ac:dyDescent="0.2">
      <c r="A62" s="319"/>
      <c r="B62" s="365"/>
      <c r="C62" s="319"/>
      <c r="D62" s="28" t="s">
        <v>17</v>
      </c>
      <c r="E62" s="214">
        <v>0</v>
      </c>
      <c r="F62" s="46">
        <v>0</v>
      </c>
      <c r="G62" s="285"/>
      <c r="H62" s="313"/>
      <c r="I62" s="309"/>
      <c r="J62" s="309"/>
      <c r="K62" s="311"/>
      <c r="L62" s="317"/>
      <c r="M62" s="111"/>
    </row>
    <row r="63" spans="1:13" s="6" customFormat="1" ht="12.75" x14ac:dyDescent="0.2">
      <c r="A63" s="319"/>
      <c r="B63" s="365"/>
      <c r="C63" s="319"/>
      <c r="D63" s="28" t="s">
        <v>20</v>
      </c>
      <c r="E63" s="46">
        <v>0</v>
      </c>
      <c r="F63" s="46">
        <v>0</v>
      </c>
      <c r="G63" s="285"/>
      <c r="H63" s="313"/>
      <c r="I63" s="309"/>
      <c r="J63" s="309"/>
      <c r="K63" s="311"/>
      <c r="L63" s="317"/>
      <c r="M63" s="111"/>
    </row>
    <row r="64" spans="1:13" s="6" customFormat="1" ht="21" x14ac:dyDescent="0.2">
      <c r="A64" s="319"/>
      <c r="B64" s="365"/>
      <c r="C64" s="319"/>
      <c r="D64" s="124" t="s">
        <v>23</v>
      </c>
      <c r="E64" s="215">
        <v>0</v>
      </c>
      <c r="F64" s="214">
        <v>0</v>
      </c>
      <c r="G64" s="285"/>
      <c r="H64" s="313"/>
      <c r="I64" s="309"/>
      <c r="J64" s="309"/>
      <c r="K64" s="311"/>
      <c r="L64" s="317"/>
      <c r="M64" s="111"/>
    </row>
    <row r="65" spans="1:13" s="6" customFormat="1" ht="12.75" x14ac:dyDescent="0.2">
      <c r="A65" s="327"/>
      <c r="B65" s="365"/>
      <c r="C65" s="319"/>
      <c r="D65" s="28" t="s">
        <v>39</v>
      </c>
      <c r="E65" s="214">
        <v>0</v>
      </c>
      <c r="F65" s="214">
        <v>0</v>
      </c>
      <c r="G65" s="286"/>
      <c r="H65" s="314"/>
      <c r="I65" s="310"/>
      <c r="J65" s="310"/>
      <c r="K65" s="312"/>
      <c r="L65" s="317"/>
      <c r="M65" s="111"/>
    </row>
    <row r="66" spans="1:13" s="6" customFormat="1" ht="137.25" customHeight="1" x14ac:dyDescent="0.2">
      <c r="A66" s="284" t="s">
        <v>57</v>
      </c>
      <c r="B66" s="318" t="s">
        <v>58</v>
      </c>
      <c r="C66" s="318"/>
      <c r="D66" s="124" t="s">
        <v>11</v>
      </c>
      <c r="E66" s="46">
        <f>E67+E71</f>
        <v>0</v>
      </c>
      <c r="F66" s="46">
        <f>F67+F71</f>
        <v>0</v>
      </c>
      <c r="G66" s="284"/>
      <c r="H66" s="198" t="s">
        <v>59</v>
      </c>
      <c r="I66" s="189" t="s">
        <v>45</v>
      </c>
      <c r="J66" s="189">
        <v>100</v>
      </c>
      <c r="K66" s="193">
        <v>100</v>
      </c>
      <c r="L66" s="217"/>
      <c r="M66" s="111"/>
    </row>
    <row r="67" spans="1:13" s="6" customFormat="1" ht="85.5" customHeight="1" x14ac:dyDescent="0.2">
      <c r="A67" s="285"/>
      <c r="B67" s="365"/>
      <c r="C67" s="319"/>
      <c r="D67" s="124" t="s">
        <v>14</v>
      </c>
      <c r="E67" s="46">
        <f>E68+E69+E70</f>
        <v>0</v>
      </c>
      <c r="F67" s="46">
        <f>F68+F69+F70</f>
        <v>0</v>
      </c>
      <c r="G67" s="285"/>
      <c r="H67" s="198" t="s">
        <v>60</v>
      </c>
      <c r="I67" s="189" t="s">
        <v>45</v>
      </c>
      <c r="J67" s="189">
        <v>100</v>
      </c>
      <c r="K67" s="193">
        <v>100</v>
      </c>
      <c r="L67" s="217"/>
      <c r="M67" s="111"/>
    </row>
    <row r="68" spans="1:13" s="6" customFormat="1" ht="42" x14ac:dyDescent="0.2">
      <c r="A68" s="285"/>
      <c r="B68" s="365"/>
      <c r="C68" s="319"/>
      <c r="D68" s="28" t="s">
        <v>17</v>
      </c>
      <c r="E68" s="214">
        <v>0</v>
      </c>
      <c r="F68" s="46">
        <v>0</v>
      </c>
      <c r="G68" s="285"/>
      <c r="H68" s="198" t="s">
        <v>61</v>
      </c>
      <c r="I68" s="198"/>
      <c r="J68" s="189"/>
      <c r="K68" s="193"/>
      <c r="L68" s="217"/>
      <c r="M68" s="111"/>
    </row>
    <row r="69" spans="1:13" s="6" customFormat="1" ht="21" x14ac:dyDescent="0.2">
      <c r="A69" s="285"/>
      <c r="B69" s="365"/>
      <c r="C69" s="319"/>
      <c r="D69" s="28" t="s">
        <v>20</v>
      </c>
      <c r="E69" s="46">
        <v>0</v>
      </c>
      <c r="F69" s="46"/>
      <c r="G69" s="285"/>
      <c r="H69" s="198" t="s">
        <v>62</v>
      </c>
      <c r="I69" s="189" t="s">
        <v>45</v>
      </c>
      <c r="J69" s="189">
        <v>100</v>
      </c>
      <c r="K69" s="193">
        <v>100</v>
      </c>
      <c r="L69" s="217"/>
      <c r="M69" s="111"/>
    </row>
    <row r="70" spans="1:13" s="6" customFormat="1" ht="42" x14ac:dyDescent="0.2">
      <c r="A70" s="285"/>
      <c r="B70" s="365"/>
      <c r="C70" s="319"/>
      <c r="D70" s="124" t="s">
        <v>23</v>
      </c>
      <c r="E70" s="215">
        <v>0</v>
      </c>
      <c r="F70" s="214">
        <v>0</v>
      </c>
      <c r="G70" s="285"/>
      <c r="H70" s="198" t="s">
        <v>63</v>
      </c>
      <c r="I70" s="189" t="s">
        <v>45</v>
      </c>
      <c r="J70" s="189">
        <v>100</v>
      </c>
      <c r="K70" s="193">
        <v>100</v>
      </c>
      <c r="L70" s="217"/>
      <c r="M70" s="111"/>
    </row>
    <row r="71" spans="1:13" s="6" customFormat="1" ht="84" x14ac:dyDescent="0.2">
      <c r="A71" s="285"/>
      <c r="B71" s="365"/>
      <c r="C71" s="319"/>
      <c r="D71" s="50" t="s">
        <v>39</v>
      </c>
      <c r="E71" s="395">
        <v>0</v>
      </c>
      <c r="F71" s="395">
        <v>0</v>
      </c>
      <c r="G71" s="285"/>
      <c r="H71" s="198" t="s">
        <v>64</v>
      </c>
      <c r="I71" s="30" t="s">
        <v>45</v>
      </c>
      <c r="J71" s="189">
        <v>100</v>
      </c>
      <c r="K71" s="193">
        <v>100</v>
      </c>
      <c r="L71" s="217"/>
      <c r="M71" s="111"/>
    </row>
    <row r="72" spans="1:13" s="6" customFormat="1" ht="84" x14ac:dyDescent="0.2">
      <c r="A72" s="285"/>
      <c r="B72" s="51"/>
      <c r="C72" s="52"/>
      <c r="D72" s="53"/>
      <c r="E72" s="396"/>
      <c r="F72" s="396"/>
      <c r="G72" s="286"/>
      <c r="H72" s="198" t="s">
        <v>65</v>
      </c>
      <c r="I72" s="201"/>
      <c r="J72" s="189">
        <v>100</v>
      </c>
      <c r="K72" s="193">
        <v>100</v>
      </c>
      <c r="L72" s="217"/>
      <c r="M72" s="111"/>
    </row>
    <row r="73" spans="1:13" s="6" customFormat="1" ht="12.75" x14ac:dyDescent="0.2">
      <c r="A73" s="318" t="s">
        <v>57</v>
      </c>
      <c r="B73" s="318" t="s">
        <v>66</v>
      </c>
      <c r="C73" s="318" t="s">
        <v>10</v>
      </c>
      <c r="D73" s="124" t="s">
        <v>11</v>
      </c>
      <c r="E73" s="46">
        <f>E74+E78</f>
        <v>0</v>
      </c>
      <c r="F73" s="46">
        <f>F74+F78</f>
        <v>0</v>
      </c>
      <c r="G73" s="284"/>
      <c r="H73" s="307" t="s">
        <v>67</v>
      </c>
      <c r="I73" s="284" t="s">
        <v>45</v>
      </c>
      <c r="J73" s="284">
        <v>0</v>
      </c>
      <c r="K73" s="298"/>
      <c r="L73" s="317"/>
      <c r="M73" s="111"/>
    </row>
    <row r="74" spans="1:13" s="6" customFormat="1" ht="21" x14ac:dyDescent="0.2">
      <c r="A74" s="319"/>
      <c r="B74" s="365"/>
      <c r="C74" s="319"/>
      <c r="D74" s="124" t="s">
        <v>14</v>
      </c>
      <c r="E74" s="46">
        <f>E75+E76+E77</f>
        <v>0</v>
      </c>
      <c r="F74" s="46">
        <f>F75+F76+F77</f>
        <v>0</v>
      </c>
      <c r="G74" s="285"/>
      <c r="H74" s="313"/>
      <c r="I74" s="309"/>
      <c r="J74" s="309"/>
      <c r="K74" s="311"/>
      <c r="L74" s="317"/>
      <c r="M74" s="111"/>
    </row>
    <row r="75" spans="1:13" s="6" customFormat="1" ht="12.75" x14ac:dyDescent="0.2">
      <c r="A75" s="319"/>
      <c r="B75" s="365"/>
      <c r="C75" s="319"/>
      <c r="D75" s="28" t="s">
        <v>17</v>
      </c>
      <c r="E75" s="214">
        <v>0</v>
      </c>
      <c r="F75" s="46">
        <v>0</v>
      </c>
      <c r="G75" s="285"/>
      <c r="H75" s="313"/>
      <c r="I75" s="309"/>
      <c r="J75" s="309"/>
      <c r="K75" s="311"/>
      <c r="L75" s="317"/>
      <c r="M75" s="111"/>
    </row>
    <row r="76" spans="1:13" s="6" customFormat="1" ht="12.75" x14ac:dyDescent="0.2">
      <c r="A76" s="319"/>
      <c r="B76" s="365"/>
      <c r="C76" s="319"/>
      <c r="D76" s="28" t="s">
        <v>20</v>
      </c>
      <c r="E76" s="46">
        <v>0</v>
      </c>
      <c r="F76" s="46">
        <v>0</v>
      </c>
      <c r="G76" s="285"/>
      <c r="H76" s="313"/>
      <c r="I76" s="309"/>
      <c r="J76" s="309"/>
      <c r="K76" s="311"/>
      <c r="L76" s="317"/>
      <c r="M76" s="111"/>
    </row>
    <row r="77" spans="1:13" s="6" customFormat="1" ht="21" x14ac:dyDescent="0.2">
      <c r="A77" s="319"/>
      <c r="B77" s="365"/>
      <c r="C77" s="319"/>
      <c r="D77" s="124" t="s">
        <v>23</v>
      </c>
      <c r="E77" s="215">
        <v>0</v>
      </c>
      <c r="F77" s="214">
        <v>0</v>
      </c>
      <c r="G77" s="285"/>
      <c r="H77" s="313"/>
      <c r="I77" s="309"/>
      <c r="J77" s="309"/>
      <c r="K77" s="311"/>
      <c r="L77" s="317"/>
      <c r="M77" s="111"/>
    </row>
    <row r="78" spans="1:13" s="6" customFormat="1" ht="12.75" x14ac:dyDescent="0.2">
      <c r="A78" s="327"/>
      <c r="B78" s="365"/>
      <c r="C78" s="319"/>
      <c r="D78" s="28" t="s">
        <v>39</v>
      </c>
      <c r="E78" s="214">
        <v>0</v>
      </c>
      <c r="F78" s="214">
        <v>0</v>
      </c>
      <c r="G78" s="286"/>
      <c r="H78" s="314"/>
      <c r="I78" s="310"/>
      <c r="J78" s="310"/>
      <c r="K78" s="312"/>
      <c r="L78" s="317"/>
      <c r="M78" s="111"/>
    </row>
    <row r="79" spans="1:13" s="6" customFormat="1" ht="12.75" x14ac:dyDescent="0.2">
      <c r="A79" s="318" t="s">
        <v>54</v>
      </c>
      <c r="B79" s="318" t="s">
        <v>69</v>
      </c>
      <c r="C79" s="318" t="s">
        <v>10</v>
      </c>
      <c r="D79" s="124" t="s">
        <v>11</v>
      </c>
      <c r="E79" s="46">
        <f>E80+E84</f>
        <v>16500000</v>
      </c>
      <c r="F79" s="46">
        <f>F80+F84</f>
        <v>16268432</v>
      </c>
      <c r="G79" s="284" t="s">
        <v>627</v>
      </c>
      <c r="H79" s="307" t="s">
        <v>70</v>
      </c>
      <c r="I79" s="284" t="s">
        <v>247</v>
      </c>
      <c r="J79" s="284">
        <v>31</v>
      </c>
      <c r="K79" s="298">
        <v>27</v>
      </c>
      <c r="L79" s="280" t="s">
        <v>626</v>
      </c>
      <c r="M79" s="111"/>
    </row>
    <row r="80" spans="1:13" s="6" customFormat="1" ht="21" x14ac:dyDescent="0.2">
      <c r="A80" s="319"/>
      <c r="B80" s="365"/>
      <c r="C80" s="319"/>
      <c r="D80" s="124" t="s">
        <v>14</v>
      </c>
      <c r="E80" s="46">
        <f>E81+E82+E83</f>
        <v>16500000</v>
      </c>
      <c r="F80" s="46">
        <f>F81+F82+F83</f>
        <v>16268432</v>
      </c>
      <c r="G80" s="285"/>
      <c r="H80" s="313"/>
      <c r="I80" s="309"/>
      <c r="J80" s="309"/>
      <c r="K80" s="311"/>
      <c r="L80" s="281"/>
      <c r="M80" s="111"/>
    </row>
    <row r="81" spans="1:13" s="6" customFormat="1" ht="12.75" x14ac:dyDescent="0.2">
      <c r="A81" s="319"/>
      <c r="B81" s="365"/>
      <c r="C81" s="319"/>
      <c r="D81" s="28" t="s">
        <v>17</v>
      </c>
      <c r="E81" s="214">
        <v>16500000</v>
      </c>
      <c r="F81" s="46">
        <v>16268432</v>
      </c>
      <c r="G81" s="285"/>
      <c r="H81" s="313"/>
      <c r="I81" s="309"/>
      <c r="J81" s="309"/>
      <c r="K81" s="311"/>
      <c r="L81" s="281"/>
      <c r="M81" s="111"/>
    </row>
    <row r="82" spans="1:13" s="6" customFormat="1" ht="12.75" x14ac:dyDescent="0.2">
      <c r="A82" s="319"/>
      <c r="B82" s="365"/>
      <c r="C82" s="319"/>
      <c r="D82" s="28" t="s">
        <v>20</v>
      </c>
      <c r="E82" s="46">
        <v>0</v>
      </c>
      <c r="F82" s="46">
        <v>0</v>
      </c>
      <c r="G82" s="285"/>
      <c r="H82" s="313"/>
      <c r="I82" s="309"/>
      <c r="J82" s="309"/>
      <c r="K82" s="311"/>
      <c r="L82" s="281"/>
      <c r="M82" s="111"/>
    </row>
    <row r="83" spans="1:13" s="6" customFormat="1" ht="21" x14ac:dyDescent="0.2">
      <c r="A83" s="319"/>
      <c r="B83" s="365"/>
      <c r="C83" s="319"/>
      <c r="D83" s="124" t="s">
        <v>23</v>
      </c>
      <c r="E83" s="215">
        <v>0</v>
      </c>
      <c r="F83" s="214">
        <v>0</v>
      </c>
      <c r="G83" s="285"/>
      <c r="H83" s="313"/>
      <c r="I83" s="309"/>
      <c r="J83" s="309"/>
      <c r="K83" s="311"/>
      <c r="L83" s="281"/>
      <c r="M83" s="111"/>
    </row>
    <row r="84" spans="1:13" s="6" customFormat="1" ht="12.75" x14ac:dyDescent="0.2">
      <c r="A84" s="327"/>
      <c r="B84" s="365"/>
      <c r="C84" s="319"/>
      <c r="D84" s="28" t="s">
        <v>39</v>
      </c>
      <c r="E84" s="214">
        <v>0</v>
      </c>
      <c r="F84" s="214">
        <v>0</v>
      </c>
      <c r="G84" s="286"/>
      <c r="H84" s="314"/>
      <c r="I84" s="310"/>
      <c r="J84" s="310"/>
      <c r="K84" s="312"/>
      <c r="L84" s="282"/>
      <c r="M84" s="111"/>
    </row>
    <row r="85" spans="1:13" s="6" customFormat="1" ht="12.75" x14ac:dyDescent="0.2">
      <c r="A85" s="318" t="s">
        <v>57</v>
      </c>
      <c r="B85" s="318" t="s">
        <v>482</v>
      </c>
      <c r="C85" s="318" t="s">
        <v>10</v>
      </c>
      <c r="D85" s="124" t="s">
        <v>11</v>
      </c>
      <c r="E85" s="46">
        <f>E86+E90</f>
        <v>300000</v>
      </c>
      <c r="F85" s="46">
        <f>F86+F90</f>
        <v>299999.98</v>
      </c>
      <c r="G85" s="284"/>
      <c r="H85" s="307" t="s">
        <v>509</v>
      </c>
      <c r="I85" s="284" t="s">
        <v>247</v>
      </c>
      <c r="J85" s="284">
        <v>1</v>
      </c>
      <c r="K85" s="298">
        <v>1</v>
      </c>
      <c r="L85" s="280"/>
      <c r="M85" s="111"/>
    </row>
    <row r="86" spans="1:13" s="6" customFormat="1" ht="21" x14ac:dyDescent="0.2">
      <c r="A86" s="319"/>
      <c r="B86" s="365"/>
      <c r="C86" s="319"/>
      <c r="D86" s="124" t="s">
        <v>14</v>
      </c>
      <c r="E86" s="46">
        <f>E87+E88+E89</f>
        <v>300000</v>
      </c>
      <c r="F86" s="46">
        <f>F87+F88+F89</f>
        <v>299999.98</v>
      </c>
      <c r="G86" s="285"/>
      <c r="H86" s="313"/>
      <c r="I86" s="309"/>
      <c r="J86" s="309"/>
      <c r="K86" s="311"/>
      <c r="L86" s="281"/>
      <c r="M86" s="111"/>
    </row>
    <row r="87" spans="1:13" s="6" customFormat="1" ht="12.75" x14ac:dyDescent="0.2">
      <c r="A87" s="319"/>
      <c r="B87" s="365"/>
      <c r="C87" s="319"/>
      <c r="D87" s="28" t="s">
        <v>17</v>
      </c>
      <c r="E87" s="214">
        <v>300000</v>
      </c>
      <c r="F87" s="46">
        <v>299999.98</v>
      </c>
      <c r="G87" s="285"/>
      <c r="H87" s="313"/>
      <c r="I87" s="309"/>
      <c r="J87" s="309"/>
      <c r="K87" s="311"/>
      <c r="L87" s="281"/>
      <c r="M87" s="111"/>
    </row>
    <row r="88" spans="1:13" s="6" customFormat="1" ht="12.75" x14ac:dyDescent="0.2">
      <c r="A88" s="319"/>
      <c r="B88" s="365"/>
      <c r="C88" s="319"/>
      <c r="D88" s="28" t="s">
        <v>20</v>
      </c>
      <c r="E88" s="46">
        <v>0</v>
      </c>
      <c r="F88" s="46">
        <v>0</v>
      </c>
      <c r="G88" s="285"/>
      <c r="H88" s="313"/>
      <c r="I88" s="309"/>
      <c r="J88" s="309"/>
      <c r="K88" s="311"/>
      <c r="L88" s="281"/>
      <c r="M88" s="111"/>
    </row>
    <row r="89" spans="1:13" s="6" customFormat="1" ht="21" x14ac:dyDescent="0.2">
      <c r="A89" s="319"/>
      <c r="B89" s="365"/>
      <c r="C89" s="319"/>
      <c r="D89" s="124" t="s">
        <v>23</v>
      </c>
      <c r="E89" s="215">
        <v>0</v>
      </c>
      <c r="F89" s="214">
        <v>0</v>
      </c>
      <c r="G89" s="285"/>
      <c r="H89" s="313"/>
      <c r="I89" s="309"/>
      <c r="J89" s="309"/>
      <c r="K89" s="311"/>
      <c r="L89" s="281"/>
      <c r="M89" s="111"/>
    </row>
    <row r="90" spans="1:13" s="6" customFormat="1" ht="24" customHeight="1" x14ac:dyDescent="0.2">
      <c r="A90" s="327"/>
      <c r="B90" s="365"/>
      <c r="C90" s="319"/>
      <c r="D90" s="28" t="s">
        <v>39</v>
      </c>
      <c r="E90" s="214">
        <v>0</v>
      </c>
      <c r="F90" s="214">
        <v>0</v>
      </c>
      <c r="G90" s="286"/>
      <c r="H90" s="314"/>
      <c r="I90" s="310"/>
      <c r="J90" s="310"/>
      <c r="K90" s="312"/>
      <c r="L90" s="282"/>
      <c r="M90" s="111"/>
    </row>
    <row r="91" spans="1:13" s="6" customFormat="1" ht="12.75" x14ac:dyDescent="0.2">
      <c r="A91" s="318" t="s">
        <v>68</v>
      </c>
      <c r="B91" s="318" t="s">
        <v>483</v>
      </c>
      <c r="C91" s="318" t="s">
        <v>10</v>
      </c>
      <c r="D91" s="124" t="s">
        <v>11</v>
      </c>
      <c r="E91" s="46">
        <f>E92+E96</f>
        <v>1000000</v>
      </c>
      <c r="F91" s="46">
        <f>F92+F96</f>
        <v>1000000</v>
      </c>
      <c r="G91" s="284"/>
      <c r="H91" s="307" t="s">
        <v>510</v>
      </c>
      <c r="I91" s="284" t="s">
        <v>511</v>
      </c>
      <c r="J91" s="284">
        <v>1</v>
      </c>
      <c r="K91" s="298">
        <v>1</v>
      </c>
      <c r="L91" s="280"/>
      <c r="M91" s="111"/>
    </row>
    <row r="92" spans="1:13" s="6" customFormat="1" ht="21" x14ac:dyDescent="0.2">
      <c r="A92" s="319"/>
      <c r="B92" s="365"/>
      <c r="C92" s="319"/>
      <c r="D92" s="124" t="s">
        <v>14</v>
      </c>
      <c r="E92" s="46">
        <f>E93+E94+E95</f>
        <v>1000000</v>
      </c>
      <c r="F92" s="46">
        <f>F93+F94+F95</f>
        <v>1000000</v>
      </c>
      <c r="G92" s="285"/>
      <c r="H92" s="313"/>
      <c r="I92" s="309"/>
      <c r="J92" s="309"/>
      <c r="K92" s="311"/>
      <c r="L92" s="281"/>
      <c r="M92" s="111"/>
    </row>
    <row r="93" spans="1:13" s="6" customFormat="1" ht="12.75" x14ac:dyDescent="0.2">
      <c r="A93" s="319"/>
      <c r="B93" s="365"/>
      <c r="C93" s="319"/>
      <c r="D93" s="28" t="s">
        <v>17</v>
      </c>
      <c r="E93" s="214">
        <v>1000000</v>
      </c>
      <c r="F93" s="46">
        <v>1000000</v>
      </c>
      <c r="G93" s="285"/>
      <c r="H93" s="313"/>
      <c r="I93" s="309"/>
      <c r="J93" s="309"/>
      <c r="K93" s="311"/>
      <c r="L93" s="281"/>
      <c r="M93" s="111"/>
    </row>
    <row r="94" spans="1:13" s="6" customFormat="1" ht="12.75" x14ac:dyDescent="0.2">
      <c r="A94" s="319"/>
      <c r="B94" s="365"/>
      <c r="C94" s="319"/>
      <c r="D94" s="28" t="s">
        <v>20</v>
      </c>
      <c r="E94" s="46">
        <v>0</v>
      </c>
      <c r="F94" s="46">
        <v>0</v>
      </c>
      <c r="G94" s="285"/>
      <c r="H94" s="313"/>
      <c r="I94" s="309"/>
      <c r="J94" s="309"/>
      <c r="K94" s="311"/>
      <c r="L94" s="281"/>
      <c r="M94" s="111"/>
    </row>
    <row r="95" spans="1:13" s="6" customFormat="1" ht="21" x14ac:dyDescent="0.2">
      <c r="A95" s="319"/>
      <c r="B95" s="365"/>
      <c r="C95" s="319"/>
      <c r="D95" s="124" t="s">
        <v>23</v>
      </c>
      <c r="E95" s="215">
        <v>0</v>
      </c>
      <c r="F95" s="214">
        <v>0</v>
      </c>
      <c r="G95" s="285"/>
      <c r="H95" s="313"/>
      <c r="I95" s="309"/>
      <c r="J95" s="309"/>
      <c r="K95" s="311"/>
      <c r="L95" s="281"/>
      <c r="M95" s="111"/>
    </row>
    <row r="96" spans="1:13" s="6" customFormat="1" ht="12.75" x14ac:dyDescent="0.2">
      <c r="A96" s="327"/>
      <c r="B96" s="365"/>
      <c r="C96" s="319"/>
      <c r="D96" s="28" t="s">
        <v>39</v>
      </c>
      <c r="E96" s="214">
        <v>0</v>
      </c>
      <c r="F96" s="214">
        <v>0</v>
      </c>
      <c r="G96" s="286"/>
      <c r="H96" s="314"/>
      <c r="I96" s="310"/>
      <c r="J96" s="310"/>
      <c r="K96" s="312"/>
      <c r="L96" s="282"/>
      <c r="M96" s="111"/>
    </row>
    <row r="97" spans="1:13" s="6" customFormat="1" ht="12.75" x14ac:dyDescent="0.2">
      <c r="A97" s="318" t="s">
        <v>481</v>
      </c>
      <c r="B97" s="318" t="s">
        <v>484</v>
      </c>
      <c r="C97" s="318" t="s">
        <v>10</v>
      </c>
      <c r="D97" s="124" t="s">
        <v>11</v>
      </c>
      <c r="E97" s="46">
        <f>E98+E102</f>
        <v>16079900</v>
      </c>
      <c r="F97" s="46">
        <f>F98+F102</f>
        <v>16079900</v>
      </c>
      <c r="G97" s="284"/>
      <c r="H97" s="307" t="s">
        <v>512</v>
      </c>
      <c r="I97" s="284" t="s">
        <v>29</v>
      </c>
      <c r="J97" s="284">
        <v>8</v>
      </c>
      <c r="K97" s="298">
        <v>8</v>
      </c>
      <c r="L97" s="280"/>
      <c r="M97" s="111"/>
    </row>
    <row r="98" spans="1:13" s="6" customFormat="1" ht="21" x14ac:dyDescent="0.2">
      <c r="A98" s="319"/>
      <c r="B98" s="365"/>
      <c r="C98" s="319"/>
      <c r="D98" s="124" t="s">
        <v>14</v>
      </c>
      <c r="E98" s="46">
        <f>E99+E100+E101</f>
        <v>16079900</v>
      </c>
      <c r="F98" s="46">
        <f>F99+F100+F101</f>
        <v>16079900</v>
      </c>
      <c r="G98" s="285"/>
      <c r="H98" s="313"/>
      <c r="I98" s="309"/>
      <c r="J98" s="309"/>
      <c r="K98" s="311"/>
      <c r="L98" s="281"/>
      <c r="M98" s="111"/>
    </row>
    <row r="99" spans="1:13" s="6" customFormat="1" ht="12.75" x14ac:dyDescent="0.2">
      <c r="A99" s="319"/>
      <c r="B99" s="365"/>
      <c r="C99" s="319"/>
      <c r="D99" s="28" t="s">
        <v>17</v>
      </c>
      <c r="E99" s="214">
        <v>0</v>
      </c>
      <c r="F99" s="46">
        <v>0</v>
      </c>
      <c r="G99" s="285"/>
      <c r="H99" s="313"/>
      <c r="I99" s="309"/>
      <c r="J99" s="309"/>
      <c r="K99" s="311"/>
      <c r="L99" s="281"/>
      <c r="M99" s="111"/>
    </row>
    <row r="100" spans="1:13" s="6" customFormat="1" ht="12.75" x14ac:dyDescent="0.2">
      <c r="A100" s="319"/>
      <c r="B100" s="365"/>
      <c r="C100" s="319"/>
      <c r="D100" s="28" t="s">
        <v>20</v>
      </c>
      <c r="E100" s="46">
        <v>16079900</v>
      </c>
      <c r="F100" s="46">
        <v>16079900</v>
      </c>
      <c r="G100" s="285"/>
      <c r="H100" s="313"/>
      <c r="I100" s="309"/>
      <c r="J100" s="309"/>
      <c r="K100" s="311"/>
      <c r="L100" s="281"/>
      <c r="M100" s="111"/>
    </row>
    <row r="101" spans="1:13" s="6" customFormat="1" ht="21" x14ac:dyDescent="0.2">
      <c r="A101" s="319"/>
      <c r="B101" s="365"/>
      <c r="C101" s="319"/>
      <c r="D101" s="124" t="s">
        <v>23</v>
      </c>
      <c r="E101" s="215">
        <v>0</v>
      </c>
      <c r="F101" s="214">
        <v>0</v>
      </c>
      <c r="G101" s="285"/>
      <c r="H101" s="313"/>
      <c r="I101" s="309"/>
      <c r="J101" s="309"/>
      <c r="K101" s="311"/>
      <c r="L101" s="281"/>
      <c r="M101" s="111"/>
    </row>
    <row r="102" spans="1:13" s="6" customFormat="1" ht="12.75" x14ac:dyDescent="0.2">
      <c r="A102" s="327"/>
      <c r="B102" s="365"/>
      <c r="C102" s="319"/>
      <c r="D102" s="28" t="s">
        <v>39</v>
      </c>
      <c r="E102" s="214">
        <v>0</v>
      </c>
      <c r="F102" s="214">
        <v>0</v>
      </c>
      <c r="G102" s="286"/>
      <c r="H102" s="314"/>
      <c r="I102" s="310"/>
      <c r="J102" s="310"/>
      <c r="K102" s="312"/>
      <c r="L102" s="282"/>
      <c r="M102" s="111"/>
    </row>
    <row r="103" spans="1:13" s="6" customFormat="1" ht="12.75" x14ac:dyDescent="0.2">
      <c r="A103" s="318" t="s">
        <v>489</v>
      </c>
      <c r="B103" s="318" t="s">
        <v>485</v>
      </c>
      <c r="C103" s="318" t="s">
        <v>10</v>
      </c>
      <c r="D103" s="124" t="s">
        <v>11</v>
      </c>
      <c r="E103" s="46">
        <f>E104+E108</f>
        <v>325607500</v>
      </c>
      <c r="F103" s="46">
        <f>F104+F108</f>
        <v>325607500</v>
      </c>
      <c r="G103" s="284"/>
      <c r="H103" s="307" t="s">
        <v>513</v>
      </c>
      <c r="I103" s="284" t="s">
        <v>29</v>
      </c>
      <c r="J103" s="284">
        <v>3</v>
      </c>
      <c r="K103" s="298">
        <v>3</v>
      </c>
      <c r="L103" s="280"/>
      <c r="M103" s="111"/>
    </row>
    <row r="104" spans="1:13" s="6" customFormat="1" ht="21" x14ac:dyDescent="0.2">
      <c r="A104" s="319"/>
      <c r="B104" s="365"/>
      <c r="C104" s="319"/>
      <c r="D104" s="124" t="s">
        <v>14</v>
      </c>
      <c r="E104" s="46">
        <f>E105+E106+E107</f>
        <v>325607500</v>
      </c>
      <c r="F104" s="46">
        <f>F105+F106+F107</f>
        <v>325607500</v>
      </c>
      <c r="G104" s="285"/>
      <c r="H104" s="313"/>
      <c r="I104" s="309"/>
      <c r="J104" s="309"/>
      <c r="K104" s="311"/>
      <c r="L104" s="281"/>
      <c r="M104" s="111"/>
    </row>
    <row r="105" spans="1:13" s="6" customFormat="1" ht="12.75" x14ac:dyDescent="0.2">
      <c r="A105" s="319"/>
      <c r="B105" s="365"/>
      <c r="C105" s="319"/>
      <c r="D105" s="28" t="s">
        <v>17</v>
      </c>
      <c r="E105" s="214">
        <v>0</v>
      </c>
      <c r="F105" s="46">
        <v>0</v>
      </c>
      <c r="G105" s="285"/>
      <c r="H105" s="313"/>
      <c r="I105" s="309"/>
      <c r="J105" s="309"/>
      <c r="K105" s="311"/>
      <c r="L105" s="281"/>
      <c r="M105" s="111"/>
    </row>
    <row r="106" spans="1:13" s="6" customFormat="1" ht="12.75" x14ac:dyDescent="0.2">
      <c r="A106" s="319"/>
      <c r="B106" s="365"/>
      <c r="C106" s="319"/>
      <c r="D106" s="28" t="s">
        <v>20</v>
      </c>
      <c r="E106" s="46">
        <v>325607500</v>
      </c>
      <c r="F106" s="46">
        <v>325607500</v>
      </c>
      <c r="G106" s="285"/>
      <c r="H106" s="313"/>
      <c r="I106" s="309"/>
      <c r="J106" s="309"/>
      <c r="K106" s="311"/>
      <c r="L106" s="281"/>
      <c r="M106" s="111"/>
    </row>
    <row r="107" spans="1:13" s="6" customFormat="1" ht="21" x14ac:dyDescent="0.2">
      <c r="A107" s="319"/>
      <c r="B107" s="365"/>
      <c r="C107" s="319"/>
      <c r="D107" s="124" t="s">
        <v>23</v>
      </c>
      <c r="E107" s="215">
        <v>0</v>
      </c>
      <c r="F107" s="214">
        <v>0</v>
      </c>
      <c r="G107" s="285"/>
      <c r="H107" s="313"/>
      <c r="I107" s="309"/>
      <c r="J107" s="309"/>
      <c r="K107" s="311"/>
      <c r="L107" s="281"/>
      <c r="M107" s="111"/>
    </row>
    <row r="108" spans="1:13" s="6" customFormat="1" ht="57" customHeight="1" x14ac:dyDescent="0.2">
      <c r="A108" s="327"/>
      <c r="B108" s="366"/>
      <c r="C108" s="327"/>
      <c r="D108" s="28" t="s">
        <v>39</v>
      </c>
      <c r="E108" s="214">
        <v>0</v>
      </c>
      <c r="F108" s="214">
        <v>0</v>
      </c>
      <c r="G108" s="286"/>
      <c r="H108" s="314"/>
      <c r="I108" s="310"/>
      <c r="J108" s="310"/>
      <c r="K108" s="312"/>
      <c r="L108" s="282"/>
      <c r="M108" s="111"/>
    </row>
    <row r="109" spans="1:13" s="6" customFormat="1" ht="12.75" x14ac:dyDescent="0.2">
      <c r="A109" s="318" t="s">
        <v>490</v>
      </c>
      <c r="B109" s="318" t="s">
        <v>486</v>
      </c>
      <c r="C109" s="318" t="s">
        <v>10</v>
      </c>
      <c r="D109" s="124" t="s">
        <v>11</v>
      </c>
      <c r="E109" s="46">
        <f>E110+E114</f>
        <v>21790000</v>
      </c>
      <c r="F109" s="46">
        <f>F110+F114</f>
        <v>21702454.199999999</v>
      </c>
      <c r="G109" s="284" t="s">
        <v>643</v>
      </c>
      <c r="H109" s="307" t="s">
        <v>674</v>
      </c>
      <c r="I109" s="284" t="s">
        <v>29</v>
      </c>
      <c r="J109" s="284">
        <v>2</v>
      </c>
      <c r="K109" s="298">
        <v>2</v>
      </c>
      <c r="L109" s="280"/>
      <c r="M109" s="111"/>
    </row>
    <row r="110" spans="1:13" s="6" customFormat="1" ht="21" x14ac:dyDescent="0.2">
      <c r="A110" s="319"/>
      <c r="B110" s="365"/>
      <c r="C110" s="319"/>
      <c r="D110" s="124" t="s">
        <v>14</v>
      </c>
      <c r="E110" s="46">
        <f>E111+E112+E113</f>
        <v>21790000</v>
      </c>
      <c r="F110" s="46">
        <f>F111+F112+F113</f>
        <v>21702454.199999999</v>
      </c>
      <c r="G110" s="285"/>
      <c r="H110" s="313"/>
      <c r="I110" s="309"/>
      <c r="J110" s="309"/>
      <c r="K110" s="311"/>
      <c r="L110" s="281"/>
      <c r="M110" s="111"/>
    </row>
    <row r="111" spans="1:13" s="6" customFormat="1" ht="12.75" x14ac:dyDescent="0.2">
      <c r="A111" s="319"/>
      <c r="B111" s="365"/>
      <c r="C111" s="319"/>
      <c r="D111" s="28" t="s">
        <v>17</v>
      </c>
      <c r="E111" s="214">
        <v>0</v>
      </c>
      <c r="F111" s="46">
        <v>0</v>
      </c>
      <c r="G111" s="285"/>
      <c r="H111" s="313"/>
      <c r="I111" s="309"/>
      <c r="J111" s="309"/>
      <c r="K111" s="311"/>
      <c r="L111" s="281"/>
      <c r="M111" s="111"/>
    </row>
    <row r="112" spans="1:13" s="6" customFormat="1" ht="12.75" x14ac:dyDescent="0.2">
      <c r="A112" s="319"/>
      <c r="B112" s="365"/>
      <c r="C112" s="319"/>
      <c r="D112" s="28" t="s">
        <v>20</v>
      </c>
      <c r="E112" s="46">
        <v>21790000</v>
      </c>
      <c r="F112" s="46">
        <v>21702454.199999999</v>
      </c>
      <c r="G112" s="285"/>
      <c r="H112" s="313"/>
      <c r="I112" s="309"/>
      <c r="J112" s="309"/>
      <c r="K112" s="311"/>
      <c r="L112" s="281"/>
      <c r="M112" s="111"/>
    </row>
    <row r="113" spans="1:14" s="6" customFormat="1" ht="21" x14ac:dyDescent="0.2">
      <c r="A113" s="319"/>
      <c r="B113" s="365"/>
      <c r="C113" s="319"/>
      <c r="D113" s="124" t="s">
        <v>23</v>
      </c>
      <c r="E113" s="215">
        <v>0</v>
      </c>
      <c r="F113" s="214">
        <v>0</v>
      </c>
      <c r="G113" s="285"/>
      <c r="H113" s="313"/>
      <c r="I113" s="309"/>
      <c r="J113" s="309"/>
      <c r="K113" s="311"/>
      <c r="L113" s="281"/>
      <c r="M113" s="111"/>
    </row>
    <row r="114" spans="1:14" s="6" customFormat="1" ht="77.25" customHeight="1" x14ac:dyDescent="0.2">
      <c r="A114" s="327"/>
      <c r="B114" s="366"/>
      <c r="C114" s="327"/>
      <c r="D114" s="28" t="s">
        <v>39</v>
      </c>
      <c r="E114" s="214">
        <v>0</v>
      </c>
      <c r="F114" s="214">
        <v>0</v>
      </c>
      <c r="G114" s="286"/>
      <c r="H114" s="314"/>
      <c r="I114" s="310"/>
      <c r="J114" s="310"/>
      <c r="K114" s="312"/>
      <c r="L114" s="282"/>
      <c r="M114" s="111"/>
    </row>
    <row r="115" spans="1:14" s="6" customFormat="1" ht="12.75" x14ac:dyDescent="0.2">
      <c r="A115" s="318" t="s">
        <v>491</v>
      </c>
      <c r="B115" s="318" t="s">
        <v>487</v>
      </c>
      <c r="C115" s="318" t="s">
        <v>10</v>
      </c>
      <c r="D115" s="124" t="s">
        <v>11</v>
      </c>
      <c r="E115" s="46">
        <f>E116+E120</f>
        <v>45120000</v>
      </c>
      <c r="F115" s="46">
        <f>F116+F120</f>
        <v>45120</v>
      </c>
      <c r="G115" s="284"/>
      <c r="H115" s="307" t="s">
        <v>673</v>
      </c>
      <c r="I115" s="284" t="s">
        <v>29</v>
      </c>
      <c r="J115" s="284">
        <v>3</v>
      </c>
      <c r="K115" s="298">
        <v>3</v>
      </c>
      <c r="L115" s="280"/>
      <c r="M115" s="111"/>
    </row>
    <row r="116" spans="1:14" s="6" customFormat="1" ht="21" x14ac:dyDescent="0.2">
      <c r="A116" s="319"/>
      <c r="B116" s="365"/>
      <c r="C116" s="319"/>
      <c r="D116" s="124" t="s">
        <v>14</v>
      </c>
      <c r="E116" s="46">
        <f>E117+E118+E119</f>
        <v>45120000</v>
      </c>
      <c r="F116" s="46">
        <f>F117+F118+F119</f>
        <v>45120</v>
      </c>
      <c r="G116" s="285"/>
      <c r="H116" s="313"/>
      <c r="I116" s="309"/>
      <c r="J116" s="309"/>
      <c r="K116" s="311"/>
      <c r="L116" s="281"/>
      <c r="M116" s="111"/>
    </row>
    <row r="117" spans="1:14" s="6" customFormat="1" ht="12.75" x14ac:dyDescent="0.2">
      <c r="A117" s="319"/>
      <c r="B117" s="365"/>
      <c r="C117" s="319"/>
      <c r="D117" s="28" t="s">
        <v>17</v>
      </c>
      <c r="E117" s="214">
        <v>0</v>
      </c>
      <c r="F117" s="46">
        <v>0</v>
      </c>
      <c r="G117" s="285"/>
      <c r="H117" s="313"/>
      <c r="I117" s="309"/>
      <c r="J117" s="309"/>
      <c r="K117" s="311"/>
      <c r="L117" s="281"/>
      <c r="M117" s="111"/>
    </row>
    <row r="118" spans="1:14" s="6" customFormat="1" ht="12.75" x14ac:dyDescent="0.2">
      <c r="A118" s="319"/>
      <c r="B118" s="365"/>
      <c r="C118" s="319"/>
      <c r="D118" s="28" t="s">
        <v>20</v>
      </c>
      <c r="E118" s="46">
        <v>45120000</v>
      </c>
      <c r="F118" s="46">
        <v>45120</v>
      </c>
      <c r="G118" s="285"/>
      <c r="H118" s="313"/>
      <c r="I118" s="309"/>
      <c r="J118" s="309"/>
      <c r="K118" s="311"/>
      <c r="L118" s="281"/>
      <c r="M118" s="111"/>
    </row>
    <row r="119" spans="1:14" s="6" customFormat="1" ht="21" x14ac:dyDescent="0.2">
      <c r="A119" s="319"/>
      <c r="B119" s="365"/>
      <c r="C119" s="319"/>
      <c r="D119" s="124" t="s">
        <v>23</v>
      </c>
      <c r="E119" s="215">
        <v>0</v>
      </c>
      <c r="F119" s="214">
        <v>0</v>
      </c>
      <c r="G119" s="285"/>
      <c r="H119" s="313"/>
      <c r="I119" s="309"/>
      <c r="J119" s="309"/>
      <c r="K119" s="311"/>
      <c r="L119" s="281"/>
      <c r="M119" s="111"/>
    </row>
    <row r="120" spans="1:14" s="6" customFormat="1" ht="60.75" customHeight="1" x14ac:dyDescent="0.2">
      <c r="A120" s="327"/>
      <c r="B120" s="366"/>
      <c r="C120" s="327"/>
      <c r="D120" s="28" t="s">
        <v>39</v>
      </c>
      <c r="E120" s="214">
        <v>0</v>
      </c>
      <c r="F120" s="214">
        <v>0</v>
      </c>
      <c r="G120" s="286"/>
      <c r="H120" s="314"/>
      <c r="I120" s="310"/>
      <c r="J120" s="310"/>
      <c r="K120" s="312"/>
      <c r="L120" s="282"/>
      <c r="M120" s="111"/>
    </row>
    <row r="121" spans="1:14" s="6" customFormat="1" ht="12.75" x14ac:dyDescent="0.2">
      <c r="A121" s="318" t="s">
        <v>492</v>
      </c>
      <c r="B121" s="318" t="s">
        <v>488</v>
      </c>
      <c r="C121" s="318" t="s">
        <v>10</v>
      </c>
      <c r="D121" s="124" t="s">
        <v>11</v>
      </c>
      <c r="E121" s="46">
        <f>E122+E126</f>
        <v>6682500</v>
      </c>
      <c r="F121" s="46">
        <f>F122+F126</f>
        <v>6682500</v>
      </c>
      <c r="G121" s="284"/>
      <c r="H121" s="307" t="s">
        <v>513</v>
      </c>
      <c r="I121" s="284" t="s">
        <v>514</v>
      </c>
      <c r="J121" s="284">
        <v>3</v>
      </c>
      <c r="K121" s="298">
        <v>3</v>
      </c>
      <c r="L121" s="280"/>
      <c r="M121" s="111"/>
      <c r="N121" s="283"/>
    </row>
    <row r="122" spans="1:14" s="6" customFormat="1" ht="21" x14ac:dyDescent="0.2">
      <c r="A122" s="319"/>
      <c r="B122" s="365"/>
      <c r="C122" s="319"/>
      <c r="D122" s="124" t="s">
        <v>14</v>
      </c>
      <c r="E122" s="46">
        <f>E123+E124+E125</f>
        <v>6682500</v>
      </c>
      <c r="F122" s="46">
        <f>F123+F124+F125</f>
        <v>6682500</v>
      </c>
      <c r="G122" s="285"/>
      <c r="H122" s="313"/>
      <c r="I122" s="309"/>
      <c r="J122" s="309"/>
      <c r="K122" s="311"/>
      <c r="L122" s="281"/>
      <c r="M122" s="111"/>
      <c r="N122" s="283"/>
    </row>
    <row r="123" spans="1:14" s="6" customFormat="1" ht="12.75" x14ac:dyDescent="0.2">
      <c r="A123" s="319"/>
      <c r="B123" s="365"/>
      <c r="C123" s="319"/>
      <c r="D123" s="28" t="s">
        <v>17</v>
      </c>
      <c r="E123" s="214">
        <v>0</v>
      </c>
      <c r="F123" s="46">
        <v>0</v>
      </c>
      <c r="G123" s="285"/>
      <c r="H123" s="313"/>
      <c r="I123" s="309"/>
      <c r="J123" s="309"/>
      <c r="K123" s="311"/>
      <c r="L123" s="281"/>
      <c r="M123" s="111"/>
      <c r="N123" s="283"/>
    </row>
    <row r="124" spans="1:14" s="6" customFormat="1" ht="12.75" x14ac:dyDescent="0.2">
      <c r="A124" s="319"/>
      <c r="B124" s="365"/>
      <c r="C124" s="319"/>
      <c r="D124" s="28" t="s">
        <v>20</v>
      </c>
      <c r="E124" s="46">
        <v>6682500</v>
      </c>
      <c r="F124" s="46">
        <v>6682500</v>
      </c>
      <c r="G124" s="285"/>
      <c r="H124" s="313"/>
      <c r="I124" s="309"/>
      <c r="J124" s="309"/>
      <c r="K124" s="311"/>
      <c r="L124" s="281"/>
      <c r="M124" s="111"/>
      <c r="N124" s="283"/>
    </row>
    <row r="125" spans="1:14" s="6" customFormat="1" ht="21" x14ac:dyDescent="0.2">
      <c r="A125" s="319"/>
      <c r="B125" s="365"/>
      <c r="C125" s="319"/>
      <c r="D125" s="124" t="s">
        <v>23</v>
      </c>
      <c r="E125" s="215">
        <v>0</v>
      </c>
      <c r="F125" s="214">
        <v>0</v>
      </c>
      <c r="G125" s="285"/>
      <c r="H125" s="313"/>
      <c r="I125" s="309"/>
      <c r="J125" s="309"/>
      <c r="K125" s="311"/>
      <c r="L125" s="281"/>
      <c r="M125" s="111"/>
      <c r="N125" s="283"/>
    </row>
    <row r="126" spans="1:14" s="6" customFormat="1" ht="38.25" customHeight="1" x14ac:dyDescent="0.2">
      <c r="A126" s="327"/>
      <c r="B126" s="366"/>
      <c r="C126" s="327"/>
      <c r="D126" s="28" t="s">
        <v>39</v>
      </c>
      <c r="E126" s="214">
        <v>0</v>
      </c>
      <c r="F126" s="214">
        <v>0</v>
      </c>
      <c r="G126" s="286"/>
      <c r="H126" s="314"/>
      <c r="I126" s="310"/>
      <c r="J126" s="310"/>
      <c r="K126" s="312"/>
      <c r="L126" s="282"/>
      <c r="M126" s="111"/>
    </row>
    <row r="127" spans="1:14" s="6" customFormat="1" ht="12.75" x14ac:dyDescent="0.2">
      <c r="A127" s="318" t="s">
        <v>532</v>
      </c>
      <c r="B127" s="343" t="s">
        <v>534</v>
      </c>
      <c r="C127" s="307" t="s">
        <v>10</v>
      </c>
      <c r="D127" s="162" t="s">
        <v>11</v>
      </c>
      <c r="E127" s="214">
        <f>E128+E132</f>
        <v>1930000</v>
      </c>
      <c r="F127" s="214">
        <f>F128+F132</f>
        <v>1930000</v>
      </c>
      <c r="G127" s="284"/>
      <c r="H127" s="307" t="s">
        <v>533</v>
      </c>
      <c r="I127" s="346" t="s">
        <v>73</v>
      </c>
      <c r="J127" s="346">
        <v>1</v>
      </c>
      <c r="K127" s="346">
        <v>1</v>
      </c>
      <c r="L127" s="280"/>
      <c r="M127" s="111"/>
    </row>
    <row r="128" spans="1:14" s="6" customFormat="1" ht="21" x14ac:dyDescent="0.2">
      <c r="A128" s="319"/>
      <c r="B128" s="341"/>
      <c r="C128" s="316"/>
      <c r="D128" s="162" t="s">
        <v>14</v>
      </c>
      <c r="E128" s="214">
        <f>E129+E130+E131</f>
        <v>1930000</v>
      </c>
      <c r="F128" s="214">
        <f>F129+F130+F131</f>
        <v>1930000</v>
      </c>
      <c r="G128" s="285"/>
      <c r="H128" s="344"/>
      <c r="I128" s="309"/>
      <c r="J128" s="309"/>
      <c r="K128" s="309"/>
      <c r="L128" s="281"/>
      <c r="M128" s="111"/>
    </row>
    <row r="129" spans="1:13" s="6" customFormat="1" ht="12.75" x14ac:dyDescent="0.2">
      <c r="A129" s="319"/>
      <c r="B129" s="341"/>
      <c r="C129" s="316"/>
      <c r="D129" s="28" t="s">
        <v>17</v>
      </c>
      <c r="E129" s="214">
        <v>1930000</v>
      </c>
      <c r="F129" s="214">
        <v>1930000</v>
      </c>
      <c r="G129" s="285"/>
      <c r="H129" s="344"/>
      <c r="I129" s="309"/>
      <c r="J129" s="309"/>
      <c r="K129" s="309"/>
      <c r="L129" s="281"/>
      <c r="M129" s="111"/>
    </row>
    <row r="130" spans="1:13" s="6" customFormat="1" ht="12.75" x14ac:dyDescent="0.2">
      <c r="A130" s="319"/>
      <c r="B130" s="341"/>
      <c r="C130" s="316"/>
      <c r="D130" s="28" t="s">
        <v>20</v>
      </c>
      <c r="E130" s="214">
        <v>0</v>
      </c>
      <c r="F130" s="214">
        <v>0</v>
      </c>
      <c r="G130" s="285"/>
      <c r="H130" s="344"/>
      <c r="I130" s="309"/>
      <c r="J130" s="309"/>
      <c r="K130" s="309"/>
      <c r="L130" s="281"/>
      <c r="M130" s="111"/>
    </row>
    <row r="131" spans="1:13" s="6" customFormat="1" ht="21" x14ac:dyDescent="0.2">
      <c r="A131" s="319"/>
      <c r="B131" s="341"/>
      <c r="C131" s="316"/>
      <c r="D131" s="162" t="s">
        <v>23</v>
      </c>
      <c r="E131" s="214">
        <v>0</v>
      </c>
      <c r="F131" s="214">
        <v>0</v>
      </c>
      <c r="G131" s="285"/>
      <c r="H131" s="344"/>
      <c r="I131" s="309"/>
      <c r="J131" s="309"/>
      <c r="K131" s="309"/>
      <c r="L131" s="281"/>
      <c r="M131" s="111"/>
    </row>
    <row r="132" spans="1:13" s="6" customFormat="1" ht="12.75" x14ac:dyDescent="0.2">
      <c r="A132" s="327"/>
      <c r="B132" s="342"/>
      <c r="C132" s="308"/>
      <c r="D132" s="162" t="s">
        <v>39</v>
      </c>
      <c r="E132" s="214"/>
      <c r="F132" s="214"/>
      <c r="G132" s="286"/>
      <c r="H132" s="345"/>
      <c r="I132" s="310"/>
      <c r="J132" s="310"/>
      <c r="K132" s="310"/>
      <c r="L132" s="282"/>
      <c r="M132" s="111"/>
    </row>
    <row r="133" spans="1:13" s="6" customFormat="1" ht="12.75" x14ac:dyDescent="0.2">
      <c r="A133" s="348" t="s">
        <v>535</v>
      </c>
      <c r="B133" s="307" t="s">
        <v>536</v>
      </c>
      <c r="C133" s="307" t="s">
        <v>10</v>
      </c>
      <c r="D133" s="162" t="s">
        <v>11</v>
      </c>
      <c r="E133" s="214">
        <f>E134+E138</f>
        <v>4440000</v>
      </c>
      <c r="F133" s="214">
        <f>F134+F138</f>
        <v>4092503.08</v>
      </c>
      <c r="G133" s="284" t="s">
        <v>628</v>
      </c>
      <c r="H133" s="307" t="s">
        <v>549</v>
      </c>
      <c r="I133" s="190" t="s">
        <v>326</v>
      </c>
      <c r="J133" s="190">
        <v>6.5</v>
      </c>
      <c r="K133" s="346">
        <v>6.5</v>
      </c>
      <c r="L133" s="280"/>
      <c r="M133" s="111"/>
    </row>
    <row r="134" spans="1:13" s="6" customFormat="1" ht="21" x14ac:dyDescent="0.2">
      <c r="A134" s="349"/>
      <c r="B134" s="316"/>
      <c r="C134" s="316"/>
      <c r="D134" s="162" t="s">
        <v>14</v>
      </c>
      <c r="E134" s="214">
        <f>E135+E136+E137</f>
        <v>4440000</v>
      </c>
      <c r="F134" s="214">
        <f>F135+F136+F137</f>
        <v>4092503.08</v>
      </c>
      <c r="G134" s="285"/>
      <c r="H134" s="316"/>
      <c r="I134" s="201"/>
      <c r="J134" s="201"/>
      <c r="K134" s="309"/>
      <c r="L134" s="281"/>
      <c r="M134" s="111"/>
    </row>
    <row r="135" spans="1:13" s="6" customFormat="1" ht="12.75" x14ac:dyDescent="0.2">
      <c r="A135" s="349"/>
      <c r="B135" s="316"/>
      <c r="C135" s="316"/>
      <c r="D135" s="162" t="s">
        <v>17</v>
      </c>
      <c r="E135" s="214">
        <v>4440000</v>
      </c>
      <c r="F135" s="214">
        <v>4092503.08</v>
      </c>
      <c r="G135" s="285"/>
      <c r="H135" s="316"/>
      <c r="I135" s="201"/>
      <c r="J135" s="201"/>
      <c r="K135" s="309"/>
      <c r="L135" s="281"/>
      <c r="M135" s="111"/>
    </row>
    <row r="136" spans="1:13" s="6" customFormat="1" ht="12.75" x14ac:dyDescent="0.2">
      <c r="A136" s="349"/>
      <c r="B136" s="316"/>
      <c r="C136" s="316"/>
      <c r="D136" s="162" t="s">
        <v>20</v>
      </c>
      <c r="E136" s="214">
        <v>0</v>
      </c>
      <c r="F136" s="214">
        <v>0</v>
      </c>
      <c r="G136" s="285"/>
      <c r="H136" s="316"/>
      <c r="I136" s="201"/>
      <c r="J136" s="201"/>
      <c r="K136" s="309"/>
      <c r="L136" s="281"/>
      <c r="M136" s="111"/>
    </row>
    <row r="137" spans="1:13" s="6" customFormat="1" ht="21" x14ac:dyDescent="0.2">
      <c r="A137" s="349"/>
      <c r="B137" s="316"/>
      <c r="C137" s="316"/>
      <c r="D137" s="162" t="s">
        <v>23</v>
      </c>
      <c r="E137" s="214">
        <v>0</v>
      </c>
      <c r="F137" s="214">
        <v>0</v>
      </c>
      <c r="G137" s="285"/>
      <c r="H137" s="316"/>
      <c r="I137" s="201"/>
      <c r="J137" s="201"/>
      <c r="K137" s="309"/>
      <c r="L137" s="281"/>
      <c r="M137" s="111"/>
    </row>
    <row r="138" spans="1:13" s="6" customFormat="1" ht="12.75" x14ac:dyDescent="0.2">
      <c r="A138" s="350"/>
      <c r="B138" s="308"/>
      <c r="C138" s="308"/>
      <c r="D138" s="162" t="s">
        <v>39</v>
      </c>
      <c r="E138" s="214"/>
      <c r="F138" s="214"/>
      <c r="G138" s="285"/>
      <c r="H138" s="308"/>
      <c r="I138" s="202"/>
      <c r="J138" s="202"/>
      <c r="K138" s="310"/>
      <c r="L138" s="282"/>
      <c r="M138" s="111"/>
    </row>
    <row r="139" spans="1:13" s="6" customFormat="1" ht="12.75" x14ac:dyDescent="0.2">
      <c r="A139" s="167" t="s">
        <v>537</v>
      </c>
      <c r="B139" s="307" t="s">
        <v>538</v>
      </c>
      <c r="C139" s="307" t="s">
        <v>10</v>
      </c>
      <c r="D139" s="162" t="s">
        <v>11</v>
      </c>
      <c r="E139" s="214">
        <f>E140+E144</f>
        <v>28800000</v>
      </c>
      <c r="F139" s="214">
        <f>F140+F144</f>
        <v>18299950</v>
      </c>
      <c r="G139" s="284" t="s">
        <v>653</v>
      </c>
      <c r="H139" s="307" t="s">
        <v>548</v>
      </c>
      <c r="I139" s="190" t="s">
        <v>326</v>
      </c>
      <c r="J139" s="201">
        <v>0</v>
      </c>
      <c r="K139" s="346">
        <v>0</v>
      </c>
      <c r="L139" s="280"/>
      <c r="M139" s="111"/>
    </row>
    <row r="140" spans="1:13" s="6" customFormat="1" ht="21" x14ac:dyDescent="0.2">
      <c r="A140" s="167"/>
      <c r="B140" s="316"/>
      <c r="C140" s="316"/>
      <c r="D140" s="162" t="s">
        <v>14</v>
      </c>
      <c r="E140" s="214">
        <f>E141+E142+E143</f>
        <v>28800000</v>
      </c>
      <c r="F140" s="214">
        <f>F141+F142+F143</f>
        <v>18299950</v>
      </c>
      <c r="G140" s="285"/>
      <c r="H140" s="316"/>
      <c r="I140" s="201"/>
      <c r="J140" s="201"/>
      <c r="K140" s="309"/>
      <c r="L140" s="281"/>
      <c r="M140" s="111"/>
    </row>
    <row r="141" spans="1:13" s="6" customFormat="1" ht="12.75" x14ac:dyDescent="0.2">
      <c r="A141" s="167"/>
      <c r="B141" s="316"/>
      <c r="C141" s="316"/>
      <c r="D141" s="162" t="s">
        <v>17</v>
      </c>
      <c r="E141" s="214">
        <v>28800000</v>
      </c>
      <c r="F141" s="214">
        <v>18299950</v>
      </c>
      <c r="G141" s="285"/>
      <c r="H141" s="316"/>
      <c r="I141" s="201"/>
      <c r="J141" s="201"/>
      <c r="K141" s="309"/>
      <c r="L141" s="281"/>
      <c r="M141" s="111"/>
    </row>
    <row r="142" spans="1:13" s="6" customFormat="1" ht="12.75" x14ac:dyDescent="0.2">
      <c r="A142" s="167"/>
      <c r="B142" s="316"/>
      <c r="C142" s="316"/>
      <c r="D142" s="162" t="s">
        <v>20</v>
      </c>
      <c r="E142" s="214">
        <v>0</v>
      </c>
      <c r="F142" s="214"/>
      <c r="G142" s="285"/>
      <c r="H142" s="316"/>
      <c r="I142" s="201"/>
      <c r="J142" s="201"/>
      <c r="K142" s="309"/>
      <c r="L142" s="281"/>
      <c r="M142" s="111"/>
    </row>
    <row r="143" spans="1:13" s="6" customFormat="1" ht="29.25" customHeight="1" x14ac:dyDescent="0.2">
      <c r="A143" s="167"/>
      <c r="B143" s="316"/>
      <c r="C143" s="316"/>
      <c r="D143" s="162" t="s">
        <v>23</v>
      </c>
      <c r="E143" s="214">
        <v>0</v>
      </c>
      <c r="F143" s="214">
        <v>0</v>
      </c>
      <c r="G143" s="285"/>
      <c r="H143" s="316"/>
      <c r="I143" s="201"/>
      <c r="J143" s="201"/>
      <c r="K143" s="309"/>
      <c r="L143" s="282"/>
      <c r="M143" s="111"/>
    </row>
    <row r="144" spans="1:13" s="6" customFormat="1" ht="14.25" customHeight="1" x14ac:dyDescent="0.2">
      <c r="A144" s="168"/>
      <c r="B144" s="308"/>
      <c r="C144" s="308"/>
      <c r="D144" s="162" t="s">
        <v>39</v>
      </c>
      <c r="E144" s="214"/>
      <c r="F144" s="214"/>
      <c r="G144" s="191"/>
      <c r="H144" s="308"/>
      <c r="I144" s="202"/>
      <c r="J144" s="202"/>
      <c r="K144" s="202"/>
      <c r="L144" s="183"/>
      <c r="M144" s="111"/>
    </row>
    <row r="145" spans="1:13" s="6" customFormat="1" ht="12.75" x14ac:dyDescent="0.2">
      <c r="A145" s="167" t="s">
        <v>539</v>
      </c>
      <c r="B145" s="307" t="s">
        <v>540</v>
      </c>
      <c r="C145" s="307" t="s">
        <v>10</v>
      </c>
      <c r="D145" s="162" t="s">
        <v>11</v>
      </c>
      <c r="E145" s="214">
        <f>E146+E150</f>
        <v>5715000</v>
      </c>
      <c r="F145" s="214">
        <f>F146+F150</f>
        <v>5715000</v>
      </c>
      <c r="G145" s="284"/>
      <c r="H145" s="307" t="s">
        <v>547</v>
      </c>
      <c r="I145" s="190" t="s">
        <v>247</v>
      </c>
      <c r="J145" s="201">
        <v>1</v>
      </c>
      <c r="K145" s="194">
        <v>1</v>
      </c>
      <c r="L145" s="280"/>
      <c r="M145" s="111"/>
    </row>
    <row r="146" spans="1:13" s="6" customFormat="1" ht="21" x14ac:dyDescent="0.2">
      <c r="A146" s="167"/>
      <c r="B146" s="316"/>
      <c r="C146" s="316"/>
      <c r="D146" s="162" t="s">
        <v>14</v>
      </c>
      <c r="E146" s="214">
        <f>E147+E148+E149</f>
        <v>5715000</v>
      </c>
      <c r="F146" s="214">
        <f>F147+F148+F149</f>
        <v>5715000</v>
      </c>
      <c r="G146" s="285"/>
      <c r="H146" s="316"/>
      <c r="I146" s="201"/>
      <c r="J146" s="201"/>
      <c r="K146" s="194"/>
      <c r="L146" s="281"/>
      <c r="M146" s="111"/>
    </row>
    <row r="147" spans="1:13" s="6" customFormat="1" ht="12.75" x14ac:dyDescent="0.2">
      <c r="A147" s="167"/>
      <c r="B147" s="316"/>
      <c r="C147" s="316"/>
      <c r="D147" s="162" t="s">
        <v>17</v>
      </c>
      <c r="E147" s="214">
        <v>0</v>
      </c>
      <c r="F147" s="214">
        <v>0</v>
      </c>
      <c r="G147" s="285"/>
      <c r="H147" s="316"/>
      <c r="I147" s="201"/>
      <c r="J147" s="201"/>
      <c r="K147" s="194"/>
      <c r="L147" s="281"/>
      <c r="M147" s="111"/>
    </row>
    <row r="148" spans="1:13" s="6" customFormat="1" ht="12.75" x14ac:dyDescent="0.2">
      <c r="A148" s="167"/>
      <c r="B148" s="316"/>
      <c r="C148" s="316"/>
      <c r="D148" s="162" t="s">
        <v>20</v>
      </c>
      <c r="E148" s="214">
        <v>5715000</v>
      </c>
      <c r="F148" s="214">
        <v>5715000</v>
      </c>
      <c r="G148" s="285"/>
      <c r="H148" s="316"/>
      <c r="I148" s="201"/>
      <c r="J148" s="201"/>
      <c r="K148" s="194"/>
      <c r="L148" s="281"/>
      <c r="M148" s="111"/>
    </row>
    <row r="149" spans="1:13" s="6" customFormat="1" ht="21" x14ac:dyDescent="0.2">
      <c r="A149" s="167"/>
      <c r="B149" s="316"/>
      <c r="C149" s="316"/>
      <c r="D149" s="162" t="s">
        <v>23</v>
      </c>
      <c r="E149" s="214">
        <v>0</v>
      </c>
      <c r="F149" s="214">
        <v>0</v>
      </c>
      <c r="G149" s="285"/>
      <c r="H149" s="316"/>
      <c r="I149" s="201"/>
      <c r="J149" s="201"/>
      <c r="K149" s="194"/>
      <c r="L149" s="281"/>
      <c r="M149" s="111"/>
    </row>
    <row r="150" spans="1:13" s="6" customFormat="1" ht="12.75" x14ac:dyDescent="0.2">
      <c r="A150" s="168"/>
      <c r="B150" s="308"/>
      <c r="C150" s="308"/>
      <c r="D150" s="162" t="s">
        <v>39</v>
      </c>
      <c r="E150" s="214"/>
      <c r="F150" s="214"/>
      <c r="G150" s="286"/>
      <c r="H150" s="308"/>
      <c r="I150" s="202"/>
      <c r="J150" s="202"/>
      <c r="K150" s="202"/>
      <c r="L150" s="282"/>
      <c r="M150" s="111"/>
    </row>
    <row r="151" spans="1:13" s="6" customFormat="1" ht="42" x14ac:dyDescent="0.2">
      <c r="A151" s="167" t="s">
        <v>541</v>
      </c>
      <c r="B151" s="307" t="s">
        <v>542</v>
      </c>
      <c r="C151" s="307" t="s">
        <v>10</v>
      </c>
      <c r="D151" s="162" t="s">
        <v>11</v>
      </c>
      <c r="E151" s="214">
        <f>E152+E156</f>
        <v>130274000</v>
      </c>
      <c r="F151" s="214">
        <f>F152+F156</f>
        <v>130274000</v>
      </c>
      <c r="G151" s="284"/>
      <c r="H151" s="29" t="s">
        <v>543</v>
      </c>
      <c r="I151" s="30" t="s">
        <v>326</v>
      </c>
      <c r="J151" s="30">
        <v>100</v>
      </c>
      <c r="K151" s="30">
        <v>100</v>
      </c>
      <c r="L151" s="280"/>
      <c r="M151" s="111"/>
    </row>
    <row r="152" spans="1:13" s="6" customFormat="1" ht="21" x14ac:dyDescent="0.2">
      <c r="A152" s="167"/>
      <c r="B152" s="316"/>
      <c r="C152" s="316"/>
      <c r="D152" s="162" t="s">
        <v>14</v>
      </c>
      <c r="E152" s="214">
        <f>E153+E154+E155</f>
        <v>130274000</v>
      </c>
      <c r="F152" s="214">
        <f>F153+F154+F155</f>
        <v>130274000</v>
      </c>
      <c r="G152" s="285"/>
      <c r="H152" s="307" t="s">
        <v>544</v>
      </c>
      <c r="I152" s="284" t="s">
        <v>326</v>
      </c>
      <c r="J152" s="190">
        <v>100</v>
      </c>
      <c r="K152" s="204">
        <v>100</v>
      </c>
      <c r="L152" s="281"/>
      <c r="M152" s="111"/>
    </row>
    <row r="153" spans="1:13" s="6" customFormat="1" ht="12.75" x14ac:dyDescent="0.2">
      <c r="A153" s="167"/>
      <c r="B153" s="316"/>
      <c r="C153" s="316"/>
      <c r="D153" s="162" t="s">
        <v>17</v>
      </c>
      <c r="E153" s="214">
        <v>0</v>
      </c>
      <c r="F153" s="214">
        <v>0</v>
      </c>
      <c r="G153" s="285"/>
      <c r="H153" s="308"/>
      <c r="I153" s="286"/>
      <c r="J153" s="191"/>
      <c r="K153" s="191"/>
      <c r="L153" s="281"/>
      <c r="M153" s="111"/>
    </row>
    <row r="154" spans="1:13" s="6" customFormat="1" ht="52.5" x14ac:dyDescent="0.2">
      <c r="A154" s="167"/>
      <c r="B154" s="316"/>
      <c r="C154" s="316"/>
      <c r="D154" s="162" t="s">
        <v>20</v>
      </c>
      <c r="E154" s="214">
        <v>130274000</v>
      </c>
      <c r="F154" s="214">
        <v>130274000</v>
      </c>
      <c r="G154" s="285"/>
      <c r="H154" s="29" t="s">
        <v>545</v>
      </c>
      <c r="I154" s="30" t="s">
        <v>326</v>
      </c>
      <c r="J154" s="30">
        <v>100</v>
      </c>
      <c r="K154" s="30">
        <v>100</v>
      </c>
      <c r="L154" s="281"/>
      <c r="M154" s="111"/>
    </row>
    <row r="155" spans="1:13" s="6" customFormat="1" ht="21" x14ac:dyDescent="0.2">
      <c r="A155" s="167"/>
      <c r="B155" s="316"/>
      <c r="C155" s="316"/>
      <c r="D155" s="162" t="s">
        <v>23</v>
      </c>
      <c r="E155" s="214">
        <v>0</v>
      </c>
      <c r="F155" s="214">
        <v>0</v>
      </c>
      <c r="G155" s="285"/>
      <c r="H155" s="284" t="s">
        <v>546</v>
      </c>
      <c r="I155" s="284" t="s">
        <v>326</v>
      </c>
      <c r="J155" s="190">
        <v>100</v>
      </c>
      <c r="K155" s="204">
        <v>100</v>
      </c>
      <c r="L155" s="281"/>
      <c r="M155" s="111"/>
    </row>
    <row r="156" spans="1:13" s="6" customFormat="1" ht="87.75" customHeight="1" x14ac:dyDescent="0.2">
      <c r="A156" s="167"/>
      <c r="B156" s="308"/>
      <c r="C156" s="308"/>
      <c r="D156" s="162" t="s">
        <v>39</v>
      </c>
      <c r="E156" s="214"/>
      <c r="F156" s="214"/>
      <c r="G156" s="286"/>
      <c r="H156" s="286"/>
      <c r="I156" s="286"/>
      <c r="J156" s="190"/>
      <c r="K156" s="194"/>
      <c r="L156" s="282"/>
      <c r="M156" s="111"/>
    </row>
    <row r="157" spans="1:13" s="6" customFormat="1" ht="12.75" x14ac:dyDescent="0.2">
      <c r="A157" s="318" t="s">
        <v>680</v>
      </c>
      <c r="B157" s="318" t="s">
        <v>681</v>
      </c>
      <c r="C157" s="318" t="s">
        <v>10</v>
      </c>
      <c r="D157" s="274" t="s">
        <v>11</v>
      </c>
      <c r="E157" s="46">
        <f>E158+E162</f>
        <v>551291800</v>
      </c>
      <c r="F157" s="46">
        <f>F158+F162</f>
        <v>551291800</v>
      </c>
      <c r="G157" s="284"/>
      <c r="H157" s="307"/>
      <c r="I157" s="284"/>
      <c r="J157" s="284"/>
      <c r="K157" s="298"/>
      <c r="L157" s="280"/>
      <c r="M157" s="111"/>
    </row>
    <row r="158" spans="1:13" s="6" customFormat="1" ht="21" x14ac:dyDescent="0.2">
      <c r="A158" s="319"/>
      <c r="B158" s="320"/>
      <c r="C158" s="319"/>
      <c r="D158" s="274" t="s">
        <v>14</v>
      </c>
      <c r="E158" s="46">
        <f>E159+E160+E161</f>
        <v>551291800</v>
      </c>
      <c r="F158" s="46">
        <f>F159+F160+F161</f>
        <v>551291800</v>
      </c>
      <c r="G158" s="285"/>
      <c r="H158" s="313"/>
      <c r="I158" s="309"/>
      <c r="J158" s="309"/>
      <c r="K158" s="311"/>
      <c r="L158" s="281"/>
      <c r="M158" s="111"/>
    </row>
    <row r="159" spans="1:13" s="6" customFormat="1" ht="12.75" x14ac:dyDescent="0.2">
      <c r="A159" s="319"/>
      <c r="B159" s="320"/>
      <c r="C159" s="319"/>
      <c r="D159" s="28" t="s">
        <v>17</v>
      </c>
      <c r="E159" s="272">
        <f>E165+E171+E178+E184</f>
        <v>58690200</v>
      </c>
      <c r="F159" s="272">
        <f>F165+F171+F178+F184</f>
        <v>58690200</v>
      </c>
      <c r="G159" s="285"/>
      <c r="H159" s="313"/>
      <c r="I159" s="309"/>
      <c r="J159" s="309"/>
      <c r="K159" s="311"/>
      <c r="L159" s="281"/>
      <c r="M159" s="111"/>
    </row>
    <row r="160" spans="1:13" s="6" customFormat="1" ht="12.75" x14ac:dyDescent="0.2">
      <c r="A160" s="319"/>
      <c r="B160" s="320"/>
      <c r="C160" s="319"/>
      <c r="D160" s="28" t="s">
        <v>20</v>
      </c>
      <c r="E160" s="46">
        <f>E166+E172+E179+E185</f>
        <v>492601600</v>
      </c>
      <c r="F160" s="46">
        <f>F166+F172+F179+F185</f>
        <v>492601600</v>
      </c>
      <c r="G160" s="285"/>
      <c r="H160" s="313"/>
      <c r="I160" s="309"/>
      <c r="J160" s="309"/>
      <c r="K160" s="311"/>
      <c r="L160" s="281"/>
      <c r="M160" s="111"/>
    </row>
    <row r="161" spans="1:13" s="6" customFormat="1" ht="21" x14ac:dyDescent="0.2">
      <c r="A161" s="319"/>
      <c r="B161" s="320"/>
      <c r="C161" s="319"/>
      <c r="D161" s="274" t="s">
        <v>23</v>
      </c>
      <c r="E161" s="273">
        <f>E167+E174+E180+E186</f>
        <v>0</v>
      </c>
      <c r="F161" s="273">
        <f>F167+F174+F180+F186</f>
        <v>0</v>
      </c>
      <c r="G161" s="285"/>
      <c r="H161" s="313"/>
      <c r="I161" s="309"/>
      <c r="J161" s="309"/>
      <c r="K161" s="311"/>
      <c r="L161" s="281"/>
      <c r="M161" s="111"/>
    </row>
    <row r="162" spans="1:13" s="6" customFormat="1" ht="12.75" x14ac:dyDescent="0.2">
      <c r="A162" s="327"/>
      <c r="B162" s="320"/>
      <c r="C162" s="319"/>
      <c r="D162" s="28" t="s">
        <v>39</v>
      </c>
      <c r="E162" s="272">
        <f>E168+E175+E181+E187</f>
        <v>0</v>
      </c>
      <c r="F162" s="272">
        <f>F168+F175+F181+F187</f>
        <v>0</v>
      </c>
      <c r="G162" s="286"/>
      <c r="H162" s="314"/>
      <c r="I162" s="310"/>
      <c r="J162" s="310"/>
      <c r="K162" s="312"/>
      <c r="L162" s="282"/>
      <c r="M162" s="111"/>
    </row>
    <row r="163" spans="1:13" s="6" customFormat="1" ht="55.5" customHeight="1" x14ac:dyDescent="0.2">
      <c r="A163" s="318" t="s">
        <v>71</v>
      </c>
      <c r="B163" s="318" t="s">
        <v>456</v>
      </c>
      <c r="C163" s="318" t="s">
        <v>10</v>
      </c>
      <c r="D163" s="124" t="s">
        <v>11</v>
      </c>
      <c r="E163" s="46">
        <f>E164+E168</f>
        <v>492601600</v>
      </c>
      <c r="F163" s="46">
        <f>F164+F168</f>
        <v>492601600</v>
      </c>
      <c r="G163" s="284"/>
      <c r="H163" s="198" t="s">
        <v>72</v>
      </c>
      <c r="I163" s="189" t="s">
        <v>73</v>
      </c>
      <c r="J163" s="189">
        <v>1</v>
      </c>
      <c r="K163" s="193">
        <v>1</v>
      </c>
      <c r="L163" s="208"/>
      <c r="M163" s="111"/>
    </row>
    <row r="164" spans="1:13" s="6" customFormat="1" ht="31.5" x14ac:dyDescent="0.2">
      <c r="A164" s="347"/>
      <c r="B164" s="320"/>
      <c r="C164" s="319"/>
      <c r="D164" s="124" t="s">
        <v>14</v>
      </c>
      <c r="E164" s="46">
        <f>E165+E166+E167</f>
        <v>492601600</v>
      </c>
      <c r="F164" s="46">
        <f>F165+F166+F167</f>
        <v>492601600</v>
      </c>
      <c r="G164" s="285"/>
      <c r="H164" s="198" t="s">
        <v>74</v>
      </c>
      <c r="I164" s="189" t="s">
        <v>45</v>
      </c>
      <c r="J164" s="189">
        <v>54.7</v>
      </c>
      <c r="K164" s="193">
        <v>57.7</v>
      </c>
      <c r="L164" s="208"/>
      <c r="M164" s="111"/>
    </row>
    <row r="165" spans="1:13" s="6" customFormat="1" ht="12.75" x14ac:dyDescent="0.2">
      <c r="A165" s="347"/>
      <c r="B165" s="320"/>
      <c r="C165" s="319"/>
      <c r="D165" s="28" t="s">
        <v>17</v>
      </c>
      <c r="E165" s="214">
        <v>0</v>
      </c>
      <c r="F165" s="46">
        <v>0</v>
      </c>
      <c r="G165" s="285"/>
      <c r="H165" s="307" t="s">
        <v>75</v>
      </c>
      <c r="I165" s="284" t="s">
        <v>45</v>
      </c>
      <c r="J165" s="284">
        <v>22.4</v>
      </c>
      <c r="K165" s="298">
        <v>24.2</v>
      </c>
      <c r="L165" s="315"/>
      <c r="M165" s="111"/>
    </row>
    <row r="166" spans="1:13" s="6" customFormat="1" ht="12.75" x14ac:dyDescent="0.2">
      <c r="A166" s="347"/>
      <c r="B166" s="320"/>
      <c r="C166" s="319"/>
      <c r="D166" s="28" t="s">
        <v>20</v>
      </c>
      <c r="E166" s="46">
        <v>492601600</v>
      </c>
      <c r="F166" s="46">
        <v>492601600</v>
      </c>
      <c r="G166" s="285"/>
      <c r="H166" s="316"/>
      <c r="I166" s="285"/>
      <c r="J166" s="285"/>
      <c r="K166" s="299"/>
      <c r="L166" s="315"/>
      <c r="M166" s="111"/>
    </row>
    <row r="167" spans="1:13" s="6" customFormat="1" ht="21" x14ac:dyDescent="0.2">
      <c r="A167" s="347"/>
      <c r="B167" s="320"/>
      <c r="C167" s="319"/>
      <c r="D167" s="124" t="s">
        <v>23</v>
      </c>
      <c r="E167" s="215">
        <v>0</v>
      </c>
      <c r="F167" s="214">
        <v>0</v>
      </c>
      <c r="G167" s="285"/>
      <c r="H167" s="307" t="s">
        <v>76</v>
      </c>
      <c r="I167" s="284" t="s">
        <v>45</v>
      </c>
      <c r="J167" s="284">
        <v>54.3</v>
      </c>
      <c r="K167" s="402">
        <v>54.4</v>
      </c>
      <c r="L167" s="315"/>
      <c r="M167" s="111"/>
    </row>
    <row r="168" spans="1:13" s="6" customFormat="1" ht="12.75" x14ac:dyDescent="0.2">
      <c r="A168" s="355"/>
      <c r="B168" s="320"/>
      <c r="C168" s="319"/>
      <c r="D168" s="28" t="s">
        <v>39</v>
      </c>
      <c r="E168" s="214">
        <v>0</v>
      </c>
      <c r="F168" s="214">
        <v>0</v>
      </c>
      <c r="G168" s="286"/>
      <c r="H168" s="316"/>
      <c r="I168" s="285"/>
      <c r="J168" s="285"/>
      <c r="K168" s="403"/>
      <c r="L168" s="315"/>
      <c r="M168" s="111"/>
    </row>
    <row r="169" spans="1:13" s="6" customFormat="1" ht="12.75" x14ac:dyDescent="0.2">
      <c r="A169" s="404" t="s">
        <v>77</v>
      </c>
      <c r="B169" s="318" t="s">
        <v>52</v>
      </c>
      <c r="C169" s="318" t="s">
        <v>10</v>
      </c>
      <c r="D169" s="28" t="s">
        <v>11</v>
      </c>
      <c r="E169" s="46">
        <f>E170+E175</f>
        <v>1500000</v>
      </c>
      <c r="F169" s="46">
        <f>F170+F175</f>
        <v>1500000</v>
      </c>
      <c r="G169" s="284"/>
      <c r="H169" s="330" t="s">
        <v>78</v>
      </c>
      <c r="I169" s="395" t="s">
        <v>45</v>
      </c>
      <c r="J169" s="395">
        <v>16.600000000000001</v>
      </c>
      <c r="K169" s="398">
        <v>16.600000000000001</v>
      </c>
      <c r="L169" s="395"/>
      <c r="M169" s="111"/>
    </row>
    <row r="170" spans="1:13" s="6" customFormat="1" ht="21" x14ac:dyDescent="0.2">
      <c r="A170" s="405"/>
      <c r="B170" s="320"/>
      <c r="C170" s="319"/>
      <c r="D170" s="124" t="s">
        <v>14</v>
      </c>
      <c r="E170" s="46">
        <f>E171+E172+E174</f>
        <v>1500000</v>
      </c>
      <c r="F170" s="46">
        <f>F171+F172+F174</f>
        <v>1500000</v>
      </c>
      <c r="G170" s="285"/>
      <c r="H170" s="331"/>
      <c r="I170" s="397"/>
      <c r="J170" s="397"/>
      <c r="K170" s="399"/>
      <c r="L170" s="397"/>
      <c r="M170" s="111"/>
    </row>
    <row r="171" spans="1:13" s="6" customFormat="1" ht="12.75" x14ac:dyDescent="0.2">
      <c r="A171" s="405"/>
      <c r="B171" s="320"/>
      <c r="C171" s="319"/>
      <c r="D171" s="28" t="s">
        <v>17</v>
      </c>
      <c r="E171" s="214">
        <v>1500000</v>
      </c>
      <c r="F171" s="46">
        <v>1500000</v>
      </c>
      <c r="G171" s="285"/>
      <c r="H171" s="331"/>
      <c r="I171" s="397"/>
      <c r="J171" s="397"/>
      <c r="K171" s="399"/>
      <c r="L171" s="397"/>
      <c r="M171" s="111"/>
    </row>
    <row r="172" spans="1:13" s="6" customFormat="1" ht="12.75" x14ac:dyDescent="0.2">
      <c r="A172" s="405"/>
      <c r="B172" s="320"/>
      <c r="C172" s="319"/>
      <c r="D172" s="330" t="s">
        <v>20</v>
      </c>
      <c r="E172" s="395">
        <v>0</v>
      </c>
      <c r="F172" s="395">
        <v>0</v>
      </c>
      <c r="G172" s="285"/>
      <c r="H172" s="331"/>
      <c r="I172" s="397"/>
      <c r="J172" s="397"/>
      <c r="K172" s="399"/>
      <c r="L172" s="397"/>
      <c r="M172" s="111"/>
    </row>
    <row r="173" spans="1:13" s="6" customFormat="1" ht="12.75" x14ac:dyDescent="0.2">
      <c r="A173" s="405"/>
      <c r="B173" s="320"/>
      <c r="C173" s="319"/>
      <c r="D173" s="401"/>
      <c r="E173" s="396"/>
      <c r="F173" s="396"/>
      <c r="G173" s="285"/>
      <c r="H173" s="331"/>
      <c r="I173" s="397"/>
      <c r="J173" s="397"/>
      <c r="K173" s="399"/>
      <c r="L173" s="397"/>
      <c r="M173" s="111"/>
    </row>
    <row r="174" spans="1:13" s="6" customFormat="1" ht="21" x14ac:dyDescent="0.2">
      <c r="A174" s="405"/>
      <c r="B174" s="320"/>
      <c r="C174" s="319"/>
      <c r="D174" s="124" t="s">
        <v>23</v>
      </c>
      <c r="E174" s="215">
        <v>0</v>
      </c>
      <c r="F174" s="214">
        <v>0</v>
      </c>
      <c r="G174" s="285"/>
      <c r="H174" s="331"/>
      <c r="I174" s="397"/>
      <c r="J174" s="397"/>
      <c r="K174" s="399"/>
      <c r="L174" s="397"/>
      <c r="M174" s="111"/>
    </row>
    <row r="175" spans="1:13" s="6" customFormat="1" ht="12.75" x14ac:dyDescent="0.2">
      <c r="A175" s="406"/>
      <c r="B175" s="337"/>
      <c r="C175" s="327"/>
      <c r="D175" s="28" t="s">
        <v>39</v>
      </c>
      <c r="E175" s="46">
        <v>0</v>
      </c>
      <c r="F175" s="46">
        <v>0</v>
      </c>
      <c r="G175" s="286"/>
      <c r="H175" s="401"/>
      <c r="I175" s="396"/>
      <c r="J175" s="396"/>
      <c r="K175" s="400"/>
      <c r="L175" s="396"/>
      <c r="M175" s="111"/>
    </row>
    <row r="176" spans="1:13" s="6" customFormat="1" ht="12.75" x14ac:dyDescent="0.2">
      <c r="A176" s="404" t="s">
        <v>79</v>
      </c>
      <c r="B176" s="318" t="s">
        <v>80</v>
      </c>
      <c r="C176" s="284" t="s">
        <v>10</v>
      </c>
      <c r="D176" s="28" t="s">
        <v>11</v>
      </c>
      <c r="E176" s="46">
        <f>E177+E181</f>
        <v>57190200</v>
      </c>
      <c r="F176" s="46">
        <f>F177+F181</f>
        <v>57190200</v>
      </c>
      <c r="G176" s="284"/>
      <c r="H176" s="318" t="s">
        <v>81</v>
      </c>
      <c r="I176" s="277" t="s">
        <v>45</v>
      </c>
      <c r="J176" s="277">
        <v>16.600000000000001</v>
      </c>
      <c r="K176" s="304">
        <v>16.600000000000001</v>
      </c>
      <c r="L176" s="277"/>
      <c r="M176" s="111"/>
    </row>
    <row r="177" spans="1:13" s="6" customFormat="1" ht="21" x14ac:dyDescent="0.2">
      <c r="A177" s="405"/>
      <c r="B177" s="320"/>
      <c r="C177" s="285"/>
      <c r="D177" s="124" t="s">
        <v>14</v>
      </c>
      <c r="E177" s="46">
        <f>E178+E179+E180</f>
        <v>57190200</v>
      </c>
      <c r="F177" s="46">
        <f>F178+F179+F180</f>
        <v>57190200</v>
      </c>
      <c r="G177" s="285"/>
      <c r="H177" s="365"/>
      <c r="I177" s="278"/>
      <c r="J177" s="278"/>
      <c r="K177" s="305"/>
      <c r="L177" s="278"/>
      <c r="M177" s="111"/>
    </row>
    <row r="178" spans="1:13" s="6" customFormat="1" ht="12.75" x14ac:dyDescent="0.2">
      <c r="A178" s="405"/>
      <c r="B178" s="320"/>
      <c r="C178" s="285"/>
      <c r="D178" s="28" t="s">
        <v>17</v>
      </c>
      <c r="E178" s="214">
        <v>57190200</v>
      </c>
      <c r="F178" s="46">
        <v>57190200</v>
      </c>
      <c r="G178" s="285"/>
      <c r="H178" s="365"/>
      <c r="I178" s="278"/>
      <c r="J178" s="278"/>
      <c r="K178" s="305"/>
      <c r="L178" s="278"/>
      <c r="M178" s="111"/>
    </row>
    <row r="179" spans="1:13" s="6" customFormat="1" ht="12.75" x14ac:dyDescent="0.2">
      <c r="A179" s="405"/>
      <c r="B179" s="320"/>
      <c r="C179" s="285"/>
      <c r="D179" s="28" t="s">
        <v>20</v>
      </c>
      <c r="E179" s="46">
        <v>0</v>
      </c>
      <c r="F179" s="46">
        <v>0</v>
      </c>
      <c r="G179" s="285"/>
      <c r="H179" s="365"/>
      <c r="I179" s="278"/>
      <c r="J179" s="278"/>
      <c r="K179" s="305"/>
      <c r="L179" s="278"/>
      <c r="M179" s="111"/>
    </row>
    <row r="180" spans="1:13" s="6" customFormat="1" ht="21" x14ac:dyDescent="0.2">
      <c r="A180" s="405"/>
      <c r="B180" s="320"/>
      <c r="C180" s="285"/>
      <c r="D180" s="124" t="s">
        <v>23</v>
      </c>
      <c r="E180" s="215">
        <v>0</v>
      </c>
      <c r="F180" s="214">
        <v>0</v>
      </c>
      <c r="G180" s="285"/>
      <c r="H180" s="365"/>
      <c r="I180" s="278"/>
      <c r="J180" s="278"/>
      <c r="K180" s="305"/>
      <c r="L180" s="278"/>
      <c r="M180" s="111"/>
    </row>
    <row r="181" spans="1:13" s="6" customFormat="1" ht="32.25" customHeight="1" x14ac:dyDescent="0.2">
      <c r="A181" s="406"/>
      <c r="B181" s="337"/>
      <c r="C181" s="286"/>
      <c r="D181" s="28" t="s">
        <v>39</v>
      </c>
      <c r="E181" s="46">
        <v>0</v>
      </c>
      <c r="F181" s="46">
        <v>0</v>
      </c>
      <c r="G181" s="286"/>
      <c r="H181" s="366"/>
      <c r="I181" s="279"/>
      <c r="J181" s="279"/>
      <c r="K181" s="306"/>
      <c r="L181" s="279"/>
      <c r="M181" s="111"/>
    </row>
    <row r="182" spans="1:13" s="6" customFormat="1" ht="12.75" x14ac:dyDescent="0.2">
      <c r="A182" s="404" t="s">
        <v>82</v>
      </c>
      <c r="B182" s="318" t="s">
        <v>83</v>
      </c>
      <c r="C182" s="284" t="s">
        <v>10</v>
      </c>
      <c r="D182" s="28" t="s">
        <v>11</v>
      </c>
      <c r="E182" s="46">
        <f>E183+E187</f>
        <v>0</v>
      </c>
      <c r="F182" s="46">
        <f>F183+F187</f>
        <v>0</v>
      </c>
      <c r="G182" s="284"/>
      <c r="H182" s="318" t="s">
        <v>84</v>
      </c>
      <c r="I182" s="277" t="s">
        <v>73</v>
      </c>
      <c r="J182" s="277">
        <v>0</v>
      </c>
      <c r="K182" s="304">
        <v>1</v>
      </c>
      <c r="L182" s="107">
        <f>L183+L187</f>
        <v>0</v>
      </c>
      <c r="M182" s="111"/>
    </row>
    <row r="183" spans="1:13" s="6" customFormat="1" ht="21" x14ac:dyDescent="0.2">
      <c r="A183" s="405"/>
      <c r="B183" s="320"/>
      <c r="C183" s="285"/>
      <c r="D183" s="124" t="s">
        <v>14</v>
      </c>
      <c r="E183" s="46">
        <f>E184+E185+E186</f>
        <v>0</v>
      </c>
      <c r="F183" s="46">
        <f>F184+F185+F186</f>
        <v>0</v>
      </c>
      <c r="G183" s="285"/>
      <c r="H183" s="365"/>
      <c r="I183" s="278"/>
      <c r="J183" s="278"/>
      <c r="K183" s="305"/>
      <c r="L183" s="107">
        <f>L184+L185+L186</f>
        <v>0</v>
      </c>
      <c r="M183" s="111"/>
    </row>
    <row r="184" spans="1:13" s="6" customFormat="1" ht="12.75" x14ac:dyDescent="0.2">
      <c r="A184" s="405"/>
      <c r="B184" s="320"/>
      <c r="C184" s="285"/>
      <c r="D184" s="28" t="s">
        <v>17</v>
      </c>
      <c r="E184" s="128">
        <v>0</v>
      </c>
      <c r="F184" s="46">
        <v>0</v>
      </c>
      <c r="G184" s="285"/>
      <c r="H184" s="365"/>
      <c r="I184" s="278"/>
      <c r="J184" s="278"/>
      <c r="K184" s="305"/>
      <c r="L184" s="107">
        <v>0</v>
      </c>
      <c r="M184" s="111"/>
    </row>
    <row r="185" spans="1:13" s="6" customFormat="1" ht="12.75" x14ac:dyDescent="0.2">
      <c r="A185" s="405"/>
      <c r="B185" s="320"/>
      <c r="C185" s="285"/>
      <c r="D185" s="28" t="s">
        <v>20</v>
      </c>
      <c r="E185" s="46">
        <v>0</v>
      </c>
      <c r="F185" s="46">
        <v>0</v>
      </c>
      <c r="G185" s="285"/>
      <c r="H185" s="365"/>
      <c r="I185" s="278"/>
      <c r="J185" s="278"/>
      <c r="K185" s="305"/>
      <c r="L185" s="107">
        <v>0</v>
      </c>
      <c r="M185" s="111"/>
    </row>
    <row r="186" spans="1:13" s="6" customFormat="1" ht="21" x14ac:dyDescent="0.2">
      <c r="A186" s="405"/>
      <c r="B186" s="320"/>
      <c r="C186" s="285"/>
      <c r="D186" s="124" t="s">
        <v>23</v>
      </c>
      <c r="E186" s="129">
        <v>0</v>
      </c>
      <c r="F186" s="158">
        <v>0</v>
      </c>
      <c r="G186" s="285"/>
      <c r="H186" s="365"/>
      <c r="I186" s="278"/>
      <c r="J186" s="278"/>
      <c r="K186" s="305"/>
      <c r="L186" s="107">
        <v>0</v>
      </c>
      <c r="M186" s="111"/>
    </row>
    <row r="187" spans="1:13" s="6" customFormat="1" ht="12.75" x14ac:dyDescent="0.2">
      <c r="A187" s="406"/>
      <c r="B187" s="337"/>
      <c r="C187" s="286"/>
      <c r="D187" s="28" t="s">
        <v>39</v>
      </c>
      <c r="E187" s="46">
        <v>0</v>
      </c>
      <c r="F187" s="46">
        <v>0</v>
      </c>
      <c r="G187" s="286"/>
      <c r="H187" s="366"/>
      <c r="I187" s="279"/>
      <c r="J187" s="279"/>
      <c r="K187" s="306"/>
      <c r="L187" s="107">
        <v>0</v>
      </c>
      <c r="M187" s="111"/>
    </row>
    <row r="188" spans="1:13" s="6" customFormat="1" ht="12.75" x14ac:dyDescent="0.2">
      <c r="A188" s="404" t="s">
        <v>85</v>
      </c>
      <c r="B188" s="318" t="s">
        <v>86</v>
      </c>
      <c r="C188" s="284" t="s">
        <v>10</v>
      </c>
      <c r="D188" s="28" t="s">
        <v>11</v>
      </c>
      <c r="E188" s="46">
        <f>E189+E193</f>
        <v>122537154.02</v>
      </c>
      <c r="F188" s="46">
        <f>F189+F193</f>
        <v>121819150.38</v>
      </c>
      <c r="G188" s="284"/>
      <c r="H188" s="318"/>
      <c r="I188" s="277"/>
      <c r="J188" s="277"/>
      <c r="K188" s="304"/>
      <c r="L188" s="277"/>
      <c r="M188" s="111"/>
    </row>
    <row r="189" spans="1:13" s="6" customFormat="1" ht="21" x14ac:dyDescent="0.2">
      <c r="A189" s="405"/>
      <c r="B189" s="320"/>
      <c r="C189" s="285"/>
      <c r="D189" s="124" t="s">
        <v>14</v>
      </c>
      <c r="E189" s="46">
        <f>E190+E191+E192</f>
        <v>122537154.02</v>
      </c>
      <c r="F189" s="46">
        <f>F190+F191+F192</f>
        <v>121819150.38</v>
      </c>
      <c r="G189" s="285"/>
      <c r="H189" s="365"/>
      <c r="I189" s="278"/>
      <c r="J189" s="278"/>
      <c r="K189" s="305"/>
      <c r="L189" s="278"/>
      <c r="M189" s="111"/>
    </row>
    <row r="190" spans="1:13" s="6" customFormat="1" ht="12.75" x14ac:dyDescent="0.2">
      <c r="A190" s="405"/>
      <c r="B190" s="320"/>
      <c r="C190" s="285"/>
      <c r="D190" s="28" t="s">
        <v>17</v>
      </c>
      <c r="E190" s="128">
        <f>E196+E204+E210</f>
        <v>7894654.0199999996</v>
      </c>
      <c r="F190" s="214">
        <f>F196+F204+F210</f>
        <v>7176650.3799999999</v>
      </c>
      <c r="G190" s="285"/>
      <c r="H190" s="365"/>
      <c r="I190" s="278"/>
      <c r="J190" s="278"/>
      <c r="K190" s="305"/>
      <c r="L190" s="278"/>
      <c r="M190" s="111"/>
    </row>
    <row r="191" spans="1:13" s="6" customFormat="1" ht="12.75" x14ac:dyDescent="0.2">
      <c r="A191" s="405"/>
      <c r="B191" s="320"/>
      <c r="C191" s="285"/>
      <c r="D191" s="28" t="s">
        <v>20</v>
      </c>
      <c r="E191" s="46">
        <f>E197+E205+E211</f>
        <v>114642500</v>
      </c>
      <c r="F191" s="46">
        <f>F197+F205+F211</f>
        <v>114642500</v>
      </c>
      <c r="G191" s="285"/>
      <c r="H191" s="365"/>
      <c r="I191" s="278"/>
      <c r="J191" s="278"/>
      <c r="K191" s="305"/>
      <c r="L191" s="278"/>
      <c r="M191" s="111"/>
    </row>
    <row r="192" spans="1:13" s="6" customFormat="1" ht="21" x14ac:dyDescent="0.2">
      <c r="A192" s="405"/>
      <c r="B192" s="320"/>
      <c r="C192" s="285"/>
      <c r="D192" s="124" t="s">
        <v>23</v>
      </c>
      <c r="E192" s="129">
        <f>E198+E207+E212</f>
        <v>0</v>
      </c>
      <c r="F192" s="159">
        <f>F198+F207+F212</f>
        <v>0</v>
      </c>
      <c r="G192" s="285"/>
      <c r="H192" s="365"/>
      <c r="I192" s="278"/>
      <c r="J192" s="278"/>
      <c r="K192" s="305"/>
      <c r="L192" s="278"/>
      <c r="M192" s="111"/>
    </row>
    <row r="193" spans="1:13" s="6" customFormat="1" ht="12.75" x14ac:dyDescent="0.2">
      <c r="A193" s="406"/>
      <c r="B193" s="337"/>
      <c r="C193" s="286"/>
      <c r="D193" s="28" t="s">
        <v>39</v>
      </c>
      <c r="E193" s="46">
        <f>E199+E207+E213</f>
        <v>0</v>
      </c>
      <c r="F193" s="46">
        <f>F199+F207+F213</f>
        <v>0</v>
      </c>
      <c r="G193" s="286"/>
      <c r="H193" s="366"/>
      <c r="I193" s="279"/>
      <c r="J193" s="279"/>
      <c r="K193" s="306"/>
      <c r="L193" s="279"/>
      <c r="M193" s="111"/>
    </row>
    <row r="194" spans="1:13" s="6" customFormat="1" ht="52.5" x14ac:dyDescent="0.2">
      <c r="A194" s="404" t="s">
        <v>87</v>
      </c>
      <c r="B194" s="307" t="s">
        <v>88</v>
      </c>
      <c r="C194" s="284" t="s">
        <v>10</v>
      </c>
      <c r="D194" s="28" t="s">
        <v>11</v>
      </c>
      <c r="E194" s="46">
        <f>E195+E199</f>
        <v>114642500</v>
      </c>
      <c r="F194" s="46">
        <f>F195+F199</f>
        <v>114642500</v>
      </c>
      <c r="G194" s="284"/>
      <c r="H194" s="198" t="s">
        <v>89</v>
      </c>
      <c r="I194" s="185" t="s">
        <v>73</v>
      </c>
      <c r="J194" s="185">
        <v>1</v>
      </c>
      <c r="K194" s="213">
        <v>0</v>
      </c>
      <c r="L194" s="236" t="s">
        <v>600</v>
      </c>
      <c r="M194" s="111"/>
    </row>
    <row r="195" spans="1:13" s="6" customFormat="1" ht="94.5" x14ac:dyDescent="0.2">
      <c r="A195" s="405"/>
      <c r="B195" s="316"/>
      <c r="C195" s="285"/>
      <c r="D195" s="124" t="s">
        <v>14</v>
      </c>
      <c r="E195" s="46">
        <f>E196+E197+E198</f>
        <v>114642500</v>
      </c>
      <c r="F195" s="46">
        <f>F196+F197+F198</f>
        <v>114642500</v>
      </c>
      <c r="G195" s="285"/>
      <c r="H195" s="198" t="s">
        <v>90</v>
      </c>
      <c r="I195" s="189" t="s">
        <v>91</v>
      </c>
      <c r="J195" s="189">
        <v>22.9</v>
      </c>
      <c r="K195" s="193">
        <v>28.4</v>
      </c>
      <c r="L195" s="217" t="s">
        <v>603</v>
      </c>
      <c r="M195" s="111"/>
    </row>
    <row r="196" spans="1:13" s="6" customFormat="1" ht="94.5" x14ac:dyDescent="0.2">
      <c r="A196" s="405"/>
      <c r="B196" s="316"/>
      <c r="C196" s="285"/>
      <c r="D196" s="28" t="s">
        <v>17</v>
      </c>
      <c r="E196" s="214">
        <v>0</v>
      </c>
      <c r="F196" s="46">
        <v>0</v>
      </c>
      <c r="G196" s="285"/>
      <c r="H196" s="198" t="s">
        <v>92</v>
      </c>
      <c r="I196" s="189" t="s">
        <v>91</v>
      </c>
      <c r="J196" s="189">
        <v>74.599999999999994</v>
      </c>
      <c r="K196" s="193">
        <v>88.2</v>
      </c>
      <c r="L196" s="217" t="s">
        <v>602</v>
      </c>
      <c r="M196" s="111"/>
    </row>
    <row r="197" spans="1:13" s="6" customFormat="1" ht="22.5" customHeight="1" x14ac:dyDescent="0.2">
      <c r="A197" s="405"/>
      <c r="B197" s="316"/>
      <c r="C197" s="285"/>
      <c r="D197" s="28" t="s">
        <v>20</v>
      </c>
      <c r="E197" s="46">
        <v>114642500</v>
      </c>
      <c r="F197" s="46">
        <v>114642500</v>
      </c>
      <c r="G197" s="285"/>
      <c r="H197" s="198" t="s">
        <v>93</v>
      </c>
      <c r="I197" s="189" t="s">
        <v>45</v>
      </c>
      <c r="J197" s="189">
        <v>7.4</v>
      </c>
      <c r="K197" s="193">
        <v>7.4</v>
      </c>
      <c r="L197" s="208"/>
      <c r="M197" s="111"/>
    </row>
    <row r="198" spans="1:13" s="6" customFormat="1" ht="94.5" x14ac:dyDescent="0.2">
      <c r="A198" s="405"/>
      <c r="B198" s="316"/>
      <c r="C198" s="285"/>
      <c r="D198" s="124" t="s">
        <v>23</v>
      </c>
      <c r="E198" s="215">
        <v>0</v>
      </c>
      <c r="F198" s="214">
        <v>0</v>
      </c>
      <c r="G198" s="285"/>
      <c r="H198" s="198" t="s">
        <v>94</v>
      </c>
      <c r="I198" s="189" t="s">
        <v>45</v>
      </c>
      <c r="J198" s="193">
        <v>14.8</v>
      </c>
      <c r="K198" s="193">
        <v>15.6</v>
      </c>
      <c r="L198" s="217" t="s">
        <v>601</v>
      </c>
      <c r="M198" s="111"/>
    </row>
    <row r="199" spans="1:13" s="6" customFormat="1" ht="52.5" x14ac:dyDescent="0.2">
      <c r="A199" s="405"/>
      <c r="B199" s="316"/>
      <c r="C199" s="285"/>
      <c r="D199" s="330" t="s">
        <v>39</v>
      </c>
      <c r="E199" s="395">
        <v>0</v>
      </c>
      <c r="F199" s="395">
        <v>0</v>
      </c>
      <c r="G199" s="285"/>
      <c r="H199" s="198" t="s">
        <v>95</v>
      </c>
      <c r="I199" s="189" t="s">
        <v>45</v>
      </c>
      <c r="J199" s="193">
        <v>38.6</v>
      </c>
      <c r="K199" s="232">
        <v>44.4</v>
      </c>
      <c r="L199" s="31"/>
      <c r="M199" s="111"/>
    </row>
    <row r="200" spans="1:13" s="6" customFormat="1" ht="94.5" x14ac:dyDescent="0.2">
      <c r="A200" s="405"/>
      <c r="B200" s="316"/>
      <c r="C200" s="285"/>
      <c r="D200" s="331"/>
      <c r="E200" s="397"/>
      <c r="F200" s="397"/>
      <c r="G200" s="285"/>
      <c r="H200" s="198" t="s">
        <v>96</v>
      </c>
      <c r="I200" s="189" t="s">
        <v>97</v>
      </c>
      <c r="J200" s="193">
        <v>1.8340000000000001</v>
      </c>
      <c r="K200" s="232">
        <v>1.853</v>
      </c>
      <c r="L200" s="30" t="s">
        <v>604</v>
      </c>
      <c r="M200" s="111"/>
    </row>
    <row r="201" spans="1:13" s="6" customFormat="1" ht="57" customHeight="1" x14ac:dyDescent="0.2">
      <c r="A201" s="406"/>
      <c r="B201" s="308"/>
      <c r="C201" s="286"/>
      <c r="D201" s="401"/>
      <c r="E201" s="396"/>
      <c r="F201" s="396"/>
      <c r="G201" s="286"/>
      <c r="H201" s="31" t="s">
        <v>98</v>
      </c>
      <c r="I201" s="30" t="s">
        <v>45</v>
      </c>
      <c r="J201" s="232">
        <v>93.3</v>
      </c>
      <c r="K201" s="237">
        <v>93.3</v>
      </c>
      <c r="L201" s="30"/>
      <c r="M201" s="111"/>
    </row>
    <row r="202" spans="1:13" s="6" customFormat="1" ht="12.75" x14ac:dyDescent="0.2">
      <c r="A202" s="319" t="s">
        <v>99</v>
      </c>
      <c r="B202" s="319" t="s">
        <v>52</v>
      </c>
      <c r="C202" s="284" t="s">
        <v>10</v>
      </c>
      <c r="D202" s="28" t="s">
        <v>11</v>
      </c>
      <c r="E202" s="46">
        <f>E203+E207</f>
        <v>0</v>
      </c>
      <c r="F202" s="46">
        <f>F203+F207</f>
        <v>0</v>
      </c>
      <c r="G202" s="284"/>
      <c r="H202" s="318" t="s">
        <v>100</v>
      </c>
      <c r="I202" s="277" t="s">
        <v>45</v>
      </c>
      <c r="J202" s="277">
        <v>0</v>
      </c>
      <c r="K202" s="304">
        <v>0</v>
      </c>
      <c r="L202" s="277"/>
      <c r="M202" s="111"/>
    </row>
    <row r="203" spans="1:13" s="6" customFormat="1" ht="21" x14ac:dyDescent="0.2">
      <c r="A203" s="320"/>
      <c r="B203" s="320"/>
      <c r="C203" s="285"/>
      <c r="D203" s="124" t="s">
        <v>14</v>
      </c>
      <c r="E203" s="46">
        <f>E204+E205+E206</f>
        <v>0</v>
      </c>
      <c r="F203" s="46">
        <f>F204+F205+F206</f>
        <v>0</v>
      </c>
      <c r="G203" s="285"/>
      <c r="H203" s="365"/>
      <c r="I203" s="278"/>
      <c r="J203" s="278"/>
      <c r="K203" s="305"/>
      <c r="L203" s="278"/>
      <c r="M203" s="111"/>
    </row>
    <row r="204" spans="1:13" s="6" customFormat="1" ht="12.75" x14ac:dyDescent="0.2">
      <c r="A204" s="320"/>
      <c r="B204" s="320"/>
      <c r="C204" s="285"/>
      <c r="D204" s="28" t="s">
        <v>17</v>
      </c>
      <c r="E204" s="128">
        <v>0</v>
      </c>
      <c r="F204" s="46">
        <v>0</v>
      </c>
      <c r="G204" s="285"/>
      <c r="H204" s="365"/>
      <c r="I204" s="278"/>
      <c r="J204" s="278"/>
      <c r="K204" s="305"/>
      <c r="L204" s="278"/>
      <c r="M204" s="111"/>
    </row>
    <row r="205" spans="1:13" s="6" customFormat="1" ht="12.75" x14ac:dyDescent="0.2">
      <c r="A205" s="320"/>
      <c r="B205" s="320"/>
      <c r="C205" s="285"/>
      <c r="D205" s="28" t="s">
        <v>20</v>
      </c>
      <c r="E205" s="46">
        <v>0</v>
      </c>
      <c r="F205" s="46">
        <v>0</v>
      </c>
      <c r="G205" s="285"/>
      <c r="H205" s="365"/>
      <c r="I205" s="278"/>
      <c r="J205" s="278"/>
      <c r="K205" s="305"/>
      <c r="L205" s="278"/>
      <c r="M205" s="111"/>
    </row>
    <row r="206" spans="1:13" s="6" customFormat="1" ht="21" x14ac:dyDescent="0.2">
      <c r="A206" s="320"/>
      <c r="B206" s="320"/>
      <c r="C206" s="285"/>
      <c r="D206" s="124" t="s">
        <v>23</v>
      </c>
      <c r="E206" s="129">
        <v>0</v>
      </c>
      <c r="F206" s="158">
        <v>0</v>
      </c>
      <c r="G206" s="285"/>
      <c r="H206" s="365"/>
      <c r="I206" s="278"/>
      <c r="J206" s="278"/>
      <c r="K206" s="305"/>
      <c r="L206" s="278"/>
      <c r="M206" s="111"/>
    </row>
    <row r="207" spans="1:13" s="6" customFormat="1" ht="12.75" x14ac:dyDescent="0.2">
      <c r="A207" s="337"/>
      <c r="B207" s="337"/>
      <c r="C207" s="286"/>
      <c r="D207" s="28" t="s">
        <v>39</v>
      </c>
      <c r="E207" s="46">
        <v>0</v>
      </c>
      <c r="F207" s="46">
        <v>0</v>
      </c>
      <c r="G207" s="286"/>
      <c r="H207" s="366"/>
      <c r="I207" s="279"/>
      <c r="J207" s="279"/>
      <c r="K207" s="306"/>
      <c r="L207" s="279"/>
      <c r="M207" s="111"/>
    </row>
    <row r="208" spans="1:13" s="6" customFormat="1" ht="12.75" x14ac:dyDescent="0.2">
      <c r="A208" s="319" t="s">
        <v>101</v>
      </c>
      <c r="B208" s="319" t="s">
        <v>80</v>
      </c>
      <c r="C208" s="284" t="s">
        <v>10</v>
      </c>
      <c r="D208" s="28" t="s">
        <v>11</v>
      </c>
      <c r="E208" s="46">
        <f>E209+E213</f>
        <v>7894654.0199999996</v>
      </c>
      <c r="F208" s="46">
        <f>F209+F213</f>
        <v>7176650.3799999999</v>
      </c>
      <c r="G208" s="284"/>
      <c r="H208" s="318" t="s">
        <v>102</v>
      </c>
      <c r="I208" s="277" t="s">
        <v>45</v>
      </c>
      <c r="J208" s="277">
        <v>25</v>
      </c>
      <c r="K208" s="304">
        <v>25</v>
      </c>
      <c r="L208" s="284"/>
      <c r="M208" s="111"/>
    </row>
    <row r="209" spans="1:13" s="6" customFormat="1" ht="21" x14ac:dyDescent="0.2">
      <c r="A209" s="320"/>
      <c r="B209" s="320"/>
      <c r="C209" s="285"/>
      <c r="D209" s="124" t="s">
        <v>14</v>
      </c>
      <c r="E209" s="46">
        <f>E210+E211+E212</f>
        <v>7894654.0199999996</v>
      </c>
      <c r="F209" s="46">
        <f>F210+F211+F212</f>
        <v>7176650.3799999999</v>
      </c>
      <c r="G209" s="285"/>
      <c r="H209" s="365"/>
      <c r="I209" s="278"/>
      <c r="J209" s="278"/>
      <c r="K209" s="305"/>
      <c r="L209" s="285"/>
      <c r="M209" s="111"/>
    </row>
    <row r="210" spans="1:13" s="6" customFormat="1" ht="12.75" x14ac:dyDescent="0.2">
      <c r="A210" s="320"/>
      <c r="B210" s="320"/>
      <c r="C210" s="285"/>
      <c r="D210" s="28" t="s">
        <v>17</v>
      </c>
      <c r="E210" s="214">
        <v>7894654.0199999996</v>
      </c>
      <c r="F210" s="46">
        <v>7176650.3799999999</v>
      </c>
      <c r="G210" s="285"/>
      <c r="H210" s="365"/>
      <c r="I210" s="278"/>
      <c r="J210" s="278"/>
      <c r="K210" s="305"/>
      <c r="L210" s="285"/>
      <c r="M210" s="111"/>
    </row>
    <row r="211" spans="1:13" s="6" customFormat="1" ht="12.75" x14ac:dyDescent="0.2">
      <c r="A211" s="320"/>
      <c r="B211" s="320"/>
      <c r="C211" s="285"/>
      <c r="D211" s="28" t="s">
        <v>20</v>
      </c>
      <c r="E211" s="46">
        <v>0</v>
      </c>
      <c r="F211" s="46">
        <v>0</v>
      </c>
      <c r="G211" s="285"/>
      <c r="H211" s="365"/>
      <c r="I211" s="278"/>
      <c r="J211" s="278"/>
      <c r="K211" s="305"/>
      <c r="L211" s="285"/>
      <c r="M211" s="111"/>
    </row>
    <row r="212" spans="1:13" s="6" customFormat="1" ht="21" x14ac:dyDescent="0.2">
      <c r="A212" s="320"/>
      <c r="B212" s="320"/>
      <c r="C212" s="285"/>
      <c r="D212" s="124" t="s">
        <v>23</v>
      </c>
      <c r="E212" s="215">
        <v>0</v>
      </c>
      <c r="F212" s="214">
        <v>0</v>
      </c>
      <c r="G212" s="285"/>
      <c r="H212" s="365"/>
      <c r="I212" s="278"/>
      <c r="J212" s="278"/>
      <c r="K212" s="305"/>
      <c r="L212" s="285"/>
      <c r="M212" s="111"/>
    </row>
    <row r="213" spans="1:13" s="6" customFormat="1" ht="13.5" customHeight="1" x14ac:dyDescent="0.2">
      <c r="A213" s="337"/>
      <c r="B213" s="337"/>
      <c r="C213" s="286"/>
      <c r="D213" s="28" t="s">
        <v>39</v>
      </c>
      <c r="E213" s="46">
        <v>0</v>
      </c>
      <c r="F213" s="46">
        <v>0</v>
      </c>
      <c r="G213" s="286"/>
      <c r="H213" s="366"/>
      <c r="I213" s="279"/>
      <c r="J213" s="279"/>
      <c r="K213" s="306"/>
      <c r="L213" s="286"/>
      <c r="M213" s="111"/>
    </row>
    <row r="214" spans="1:13" s="6" customFormat="1" ht="12.75" x14ac:dyDescent="0.2">
      <c r="A214" s="319" t="s">
        <v>103</v>
      </c>
      <c r="B214" s="319" t="s">
        <v>104</v>
      </c>
      <c r="C214" s="284" t="s">
        <v>10</v>
      </c>
      <c r="D214" s="28" t="s">
        <v>11</v>
      </c>
      <c r="E214" s="46">
        <f>E215+E219</f>
        <v>84191828</v>
      </c>
      <c r="F214" s="46">
        <f>F215+F219</f>
        <v>84191828</v>
      </c>
      <c r="G214" s="284"/>
      <c r="H214" s="318"/>
      <c r="I214" s="277"/>
      <c r="J214" s="277"/>
      <c r="K214" s="304"/>
      <c r="L214" s="277"/>
      <c r="M214" s="111"/>
    </row>
    <row r="215" spans="1:13" s="6" customFormat="1" ht="21" x14ac:dyDescent="0.2">
      <c r="A215" s="320"/>
      <c r="B215" s="320"/>
      <c r="C215" s="285"/>
      <c r="D215" s="124" t="s">
        <v>14</v>
      </c>
      <c r="E215" s="46">
        <f>E216+E217+E218</f>
        <v>84191828</v>
      </c>
      <c r="F215" s="46">
        <f>F216+F217+F218</f>
        <v>84191828</v>
      </c>
      <c r="G215" s="285"/>
      <c r="H215" s="365"/>
      <c r="I215" s="278"/>
      <c r="J215" s="278"/>
      <c r="K215" s="305"/>
      <c r="L215" s="278"/>
      <c r="M215" s="111"/>
    </row>
    <row r="216" spans="1:13" s="6" customFormat="1" ht="12.75" x14ac:dyDescent="0.2">
      <c r="A216" s="320"/>
      <c r="B216" s="320"/>
      <c r="C216" s="285"/>
      <c r="D216" s="28" t="s">
        <v>17</v>
      </c>
      <c r="E216" s="214">
        <f>E222+E241+E235</f>
        <v>5893428</v>
      </c>
      <c r="F216" s="214">
        <f>F222+F241+F235</f>
        <v>5893428</v>
      </c>
      <c r="G216" s="285"/>
      <c r="H216" s="365"/>
      <c r="I216" s="278"/>
      <c r="J216" s="278"/>
      <c r="K216" s="305"/>
      <c r="L216" s="278"/>
      <c r="M216" s="111"/>
    </row>
    <row r="217" spans="1:13" s="6" customFormat="1" ht="12.75" x14ac:dyDescent="0.2">
      <c r="A217" s="320"/>
      <c r="B217" s="320"/>
      <c r="C217" s="285"/>
      <c r="D217" s="28" t="s">
        <v>20</v>
      </c>
      <c r="E217" s="46">
        <f t="shared" ref="E217:F219" si="0">E223+E236+E242</f>
        <v>78298400</v>
      </c>
      <c r="F217" s="46">
        <f t="shared" si="0"/>
        <v>78298400</v>
      </c>
      <c r="G217" s="285"/>
      <c r="H217" s="365"/>
      <c r="I217" s="278"/>
      <c r="J217" s="278"/>
      <c r="K217" s="305"/>
      <c r="L217" s="278"/>
      <c r="M217" s="111"/>
    </row>
    <row r="218" spans="1:13" s="6" customFormat="1" ht="21" x14ac:dyDescent="0.2">
      <c r="A218" s="320"/>
      <c r="B218" s="320"/>
      <c r="C218" s="285"/>
      <c r="D218" s="124" t="s">
        <v>23</v>
      </c>
      <c r="E218" s="215">
        <f t="shared" si="0"/>
        <v>0</v>
      </c>
      <c r="F218" s="215">
        <f t="shared" si="0"/>
        <v>0</v>
      </c>
      <c r="G218" s="285"/>
      <c r="H218" s="365"/>
      <c r="I218" s="278"/>
      <c r="J218" s="278"/>
      <c r="K218" s="305"/>
      <c r="L218" s="278"/>
      <c r="M218" s="111"/>
    </row>
    <row r="219" spans="1:13" s="6" customFormat="1" ht="12.75" x14ac:dyDescent="0.2">
      <c r="A219" s="337"/>
      <c r="B219" s="337"/>
      <c r="C219" s="286"/>
      <c r="D219" s="28" t="s">
        <v>39</v>
      </c>
      <c r="E219" s="46">
        <f t="shared" si="0"/>
        <v>0</v>
      </c>
      <c r="F219" s="46">
        <f t="shared" si="0"/>
        <v>0</v>
      </c>
      <c r="G219" s="286"/>
      <c r="H219" s="366"/>
      <c r="I219" s="279"/>
      <c r="J219" s="279"/>
      <c r="K219" s="306"/>
      <c r="L219" s="279"/>
      <c r="M219" s="111"/>
    </row>
    <row r="220" spans="1:13" s="6" customFormat="1" ht="42" x14ac:dyDescent="0.2">
      <c r="A220" s="318" t="s">
        <v>105</v>
      </c>
      <c r="B220" s="318" t="s">
        <v>106</v>
      </c>
      <c r="C220" s="284" t="s">
        <v>10</v>
      </c>
      <c r="D220" s="28" t="s">
        <v>11</v>
      </c>
      <c r="E220" s="46">
        <f>E221+E225</f>
        <v>84191828</v>
      </c>
      <c r="F220" s="46">
        <f>F221+F225</f>
        <v>84191828</v>
      </c>
      <c r="G220" s="284"/>
      <c r="H220" s="198" t="s">
        <v>107</v>
      </c>
      <c r="I220" s="54" t="s">
        <v>108</v>
      </c>
      <c r="J220" s="185">
        <v>3.4</v>
      </c>
      <c r="K220" s="213">
        <v>3.8</v>
      </c>
      <c r="L220" s="238" t="s">
        <v>656</v>
      </c>
      <c r="M220" s="111"/>
    </row>
    <row r="221" spans="1:13" s="6" customFormat="1" ht="21" x14ac:dyDescent="0.2">
      <c r="A221" s="320"/>
      <c r="B221" s="319"/>
      <c r="C221" s="285"/>
      <c r="D221" s="124" t="s">
        <v>14</v>
      </c>
      <c r="E221" s="46">
        <f>E222+E223+E224</f>
        <v>84191828</v>
      </c>
      <c r="F221" s="46">
        <f>F222+F223+F224</f>
        <v>84191828</v>
      </c>
      <c r="G221" s="285"/>
      <c r="H221" s="198" t="s">
        <v>109</v>
      </c>
      <c r="I221" s="54" t="s">
        <v>45</v>
      </c>
      <c r="J221" s="185">
        <v>74</v>
      </c>
      <c r="K221" s="213">
        <v>74.7</v>
      </c>
      <c r="L221" s="239"/>
      <c r="M221" s="111"/>
    </row>
    <row r="222" spans="1:13" s="6" customFormat="1" ht="33" customHeight="1" x14ac:dyDescent="0.2">
      <c r="A222" s="320"/>
      <c r="B222" s="319"/>
      <c r="C222" s="285"/>
      <c r="D222" s="28" t="s">
        <v>17</v>
      </c>
      <c r="E222" s="214">
        <v>5893428</v>
      </c>
      <c r="F222" s="214">
        <v>5893428</v>
      </c>
      <c r="G222" s="285"/>
      <c r="H222" s="198" t="s">
        <v>110</v>
      </c>
      <c r="I222" s="54" t="s">
        <v>108</v>
      </c>
      <c r="J222" s="185">
        <v>4.3</v>
      </c>
      <c r="K222" s="213">
        <v>4.8</v>
      </c>
      <c r="L222" s="294" t="s">
        <v>657</v>
      </c>
      <c r="M222" s="111"/>
    </row>
    <row r="223" spans="1:13" s="6" customFormat="1" ht="73.5" x14ac:dyDescent="0.2">
      <c r="A223" s="320"/>
      <c r="B223" s="319"/>
      <c r="C223" s="285"/>
      <c r="D223" s="28" t="s">
        <v>20</v>
      </c>
      <c r="E223" s="46">
        <v>78298400</v>
      </c>
      <c r="F223" s="46">
        <v>78298400</v>
      </c>
      <c r="G223" s="285"/>
      <c r="H223" s="198" t="s">
        <v>111</v>
      </c>
      <c r="I223" s="54" t="s">
        <v>112</v>
      </c>
      <c r="J223" s="185">
        <v>37</v>
      </c>
      <c r="K223" s="213">
        <v>41.49</v>
      </c>
      <c r="L223" s="296"/>
      <c r="M223" s="111"/>
    </row>
    <row r="224" spans="1:13" s="6" customFormat="1" ht="31.5" x14ac:dyDescent="0.2">
      <c r="A224" s="320"/>
      <c r="B224" s="319"/>
      <c r="C224" s="285"/>
      <c r="D224" s="124" t="s">
        <v>23</v>
      </c>
      <c r="E224" s="215">
        <v>0</v>
      </c>
      <c r="F224" s="214">
        <v>0</v>
      </c>
      <c r="G224" s="285"/>
      <c r="H224" s="198" t="s">
        <v>113</v>
      </c>
      <c r="I224" s="182" t="s">
        <v>45</v>
      </c>
      <c r="J224" s="185">
        <v>52.5</v>
      </c>
      <c r="K224" s="213">
        <v>52.7</v>
      </c>
      <c r="L224" s="239"/>
      <c r="M224" s="111"/>
    </row>
    <row r="225" spans="1:13" s="6" customFormat="1" ht="63" x14ac:dyDescent="0.2">
      <c r="A225" s="320"/>
      <c r="B225" s="319"/>
      <c r="C225" s="285"/>
      <c r="D225" s="128" t="s">
        <v>39</v>
      </c>
      <c r="E225" s="214">
        <v>0</v>
      </c>
      <c r="F225" s="214">
        <v>0</v>
      </c>
      <c r="G225" s="285"/>
      <c r="H225" s="198" t="s">
        <v>114</v>
      </c>
      <c r="I225" s="182" t="s">
        <v>45</v>
      </c>
      <c r="J225" s="185">
        <v>50</v>
      </c>
      <c r="K225" s="213">
        <v>50</v>
      </c>
      <c r="L225" s="239"/>
      <c r="M225" s="111"/>
    </row>
    <row r="226" spans="1:13" s="6" customFormat="1" ht="52.5" x14ac:dyDescent="0.2">
      <c r="A226" s="55"/>
      <c r="B226" s="55"/>
      <c r="C226" s="56"/>
      <c r="D226" s="129"/>
      <c r="E226" s="129"/>
      <c r="F226" s="159"/>
      <c r="G226" s="145"/>
      <c r="H226" s="144" t="s">
        <v>115</v>
      </c>
      <c r="I226" s="146" t="s">
        <v>45</v>
      </c>
      <c r="J226" s="185">
        <v>40</v>
      </c>
      <c r="K226" s="213">
        <v>40.5</v>
      </c>
      <c r="L226" s="24"/>
      <c r="M226" s="111"/>
    </row>
    <row r="227" spans="1:13" s="6" customFormat="1" ht="52.5" x14ac:dyDescent="0.2">
      <c r="A227" s="55"/>
      <c r="B227" s="55"/>
      <c r="C227" s="56"/>
      <c r="D227" s="129"/>
      <c r="E227" s="129"/>
      <c r="F227" s="159"/>
      <c r="G227" s="145"/>
      <c r="H227" s="144" t="s">
        <v>116</v>
      </c>
      <c r="I227" s="146" t="s">
        <v>45</v>
      </c>
      <c r="J227" s="185">
        <v>50</v>
      </c>
      <c r="K227" s="213">
        <v>50.2</v>
      </c>
      <c r="L227" s="24"/>
      <c r="M227" s="111"/>
    </row>
    <row r="228" spans="1:13" s="6" customFormat="1" ht="52.5" x14ac:dyDescent="0.2">
      <c r="A228" s="57"/>
      <c r="B228" s="58"/>
      <c r="C228" s="56"/>
      <c r="D228" s="129"/>
      <c r="E228" s="129"/>
      <c r="F228" s="159"/>
      <c r="G228" s="145"/>
      <c r="H228" s="144" t="s">
        <v>117</v>
      </c>
      <c r="I228" s="146" t="s">
        <v>45</v>
      </c>
      <c r="J228" s="185">
        <v>75</v>
      </c>
      <c r="K228" s="213">
        <v>75.7</v>
      </c>
      <c r="L228" s="24"/>
      <c r="M228" s="111"/>
    </row>
    <row r="229" spans="1:13" s="6" customFormat="1" ht="63" x14ac:dyDescent="0.2">
      <c r="A229" s="57"/>
      <c r="B229" s="58"/>
      <c r="C229" s="56"/>
      <c r="D229" s="129"/>
      <c r="E229" s="129"/>
      <c r="F229" s="159"/>
      <c r="G229" s="145"/>
      <c r="H229" s="144" t="s">
        <v>118</v>
      </c>
      <c r="I229" s="146" t="s">
        <v>45</v>
      </c>
      <c r="J229" s="185">
        <v>70</v>
      </c>
      <c r="K229" s="213">
        <v>70.2</v>
      </c>
      <c r="L229" s="24"/>
      <c r="M229" s="111"/>
    </row>
    <row r="230" spans="1:13" s="6" customFormat="1" ht="73.5" x14ac:dyDescent="0.2">
      <c r="A230" s="57"/>
      <c r="B230" s="58"/>
      <c r="C230" s="56"/>
      <c r="D230" s="129"/>
      <c r="E230" s="129"/>
      <c r="F230" s="159"/>
      <c r="G230" s="145"/>
      <c r="H230" s="144" t="s">
        <v>119</v>
      </c>
      <c r="I230" s="146" t="s">
        <v>45</v>
      </c>
      <c r="J230" s="185">
        <v>95</v>
      </c>
      <c r="K230" s="213">
        <v>95</v>
      </c>
      <c r="L230" s="24"/>
      <c r="M230" s="111"/>
    </row>
    <row r="231" spans="1:13" s="6" customFormat="1" ht="66.75" customHeight="1" x14ac:dyDescent="0.2">
      <c r="A231" s="57"/>
      <c r="B231" s="55"/>
      <c r="C231" s="56"/>
      <c r="D231" s="129"/>
      <c r="E231" s="129"/>
      <c r="F231" s="159"/>
      <c r="G231" s="145"/>
      <c r="H231" s="144" t="s">
        <v>120</v>
      </c>
      <c r="I231" s="146" t="s">
        <v>45</v>
      </c>
      <c r="J231" s="185">
        <v>3.6</v>
      </c>
      <c r="K231" s="213">
        <v>2.2000000000000002</v>
      </c>
      <c r="L231" s="217" t="s">
        <v>655</v>
      </c>
      <c r="M231" s="111"/>
    </row>
    <row r="232" spans="1:13" s="6" customFormat="1" ht="99.75" customHeight="1" x14ac:dyDescent="0.2">
      <c r="A232" s="87"/>
      <c r="B232" s="88"/>
      <c r="C232" s="56"/>
      <c r="D232" s="130"/>
      <c r="E232" s="130"/>
      <c r="F232" s="160"/>
      <c r="G232" s="149"/>
      <c r="H232" s="144" t="s">
        <v>121</v>
      </c>
      <c r="I232" s="146" t="s">
        <v>45</v>
      </c>
      <c r="J232" s="185">
        <v>95</v>
      </c>
      <c r="K232" s="213">
        <v>95</v>
      </c>
      <c r="L232" s="24"/>
      <c r="M232" s="111"/>
    </row>
    <row r="233" spans="1:13" s="6" customFormat="1" ht="12.75" x14ac:dyDescent="0.2">
      <c r="A233" s="318" t="s">
        <v>122</v>
      </c>
      <c r="B233" s="318" t="s">
        <v>52</v>
      </c>
      <c r="C233" s="284" t="s">
        <v>10</v>
      </c>
      <c r="D233" s="28" t="s">
        <v>11</v>
      </c>
      <c r="E233" s="46">
        <f>E234+E238</f>
        <v>0</v>
      </c>
      <c r="F233" s="46">
        <f>F234+F238</f>
        <v>0</v>
      </c>
      <c r="G233" s="284"/>
      <c r="H233" s="318" t="s">
        <v>123</v>
      </c>
      <c r="I233" s="277" t="s">
        <v>45</v>
      </c>
      <c r="J233" s="277">
        <v>0</v>
      </c>
      <c r="K233" s="304"/>
      <c r="L233" s="277"/>
      <c r="M233" s="111"/>
    </row>
    <row r="234" spans="1:13" s="6" customFormat="1" ht="21" x14ac:dyDescent="0.2">
      <c r="A234" s="320"/>
      <c r="B234" s="320"/>
      <c r="C234" s="285"/>
      <c r="D234" s="124" t="s">
        <v>14</v>
      </c>
      <c r="E234" s="46">
        <f>E235+E236+E237</f>
        <v>0</v>
      </c>
      <c r="F234" s="46">
        <f>F235+F236+F237</f>
        <v>0</v>
      </c>
      <c r="G234" s="285"/>
      <c r="H234" s="365"/>
      <c r="I234" s="278"/>
      <c r="J234" s="278"/>
      <c r="K234" s="305"/>
      <c r="L234" s="278"/>
      <c r="M234" s="111"/>
    </row>
    <row r="235" spans="1:13" s="6" customFormat="1" ht="12.75" x14ac:dyDescent="0.2">
      <c r="A235" s="320"/>
      <c r="B235" s="320"/>
      <c r="C235" s="285"/>
      <c r="D235" s="28" t="s">
        <v>17</v>
      </c>
      <c r="E235" s="128">
        <v>0</v>
      </c>
      <c r="F235" s="46">
        <v>0</v>
      </c>
      <c r="G235" s="285"/>
      <c r="H235" s="365"/>
      <c r="I235" s="278"/>
      <c r="J235" s="278"/>
      <c r="K235" s="305"/>
      <c r="L235" s="278"/>
      <c r="M235" s="111"/>
    </row>
    <row r="236" spans="1:13" s="6" customFormat="1" ht="12.75" x14ac:dyDescent="0.2">
      <c r="A236" s="320"/>
      <c r="B236" s="320"/>
      <c r="C236" s="285"/>
      <c r="D236" s="28" t="s">
        <v>20</v>
      </c>
      <c r="E236" s="46">
        <v>0</v>
      </c>
      <c r="F236" s="46">
        <v>0</v>
      </c>
      <c r="G236" s="285"/>
      <c r="H236" s="365"/>
      <c r="I236" s="278"/>
      <c r="J236" s="278"/>
      <c r="K236" s="305"/>
      <c r="L236" s="278"/>
      <c r="M236" s="111"/>
    </row>
    <row r="237" spans="1:13" s="6" customFormat="1" ht="21" x14ac:dyDescent="0.2">
      <c r="A237" s="320"/>
      <c r="B237" s="320"/>
      <c r="C237" s="285"/>
      <c r="D237" s="124" t="s">
        <v>23</v>
      </c>
      <c r="E237" s="129">
        <v>0</v>
      </c>
      <c r="F237" s="158">
        <v>0</v>
      </c>
      <c r="G237" s="285"/>
      <c r="H237" s="365"/>
      <c r="I237" s="278"/>
      <c r="J237" s="278"/>
      <c r="K237" s="305"/>
      <c r="L237" s="278"/>
      <c r="M237" s="111"/>
    </row>
    <row r="238" spans="1:13" s="6" customFormat="1" ht="12.75" x14ac:dyDescent="0.2">
      <c r="A238" s="337"/>
      <c r="B238" s="337"/>
      <c r="C238" s="286"/>
      <c r="D238" s="28" t="s">
        <v>39</v>
      </c>
      <c r="E238" s="46">
        <v>0</v>
      </c>
      <c r="F238" s="46">
        <v>0</v>
      </c>
      <c r="G238" s="286"/>
      <c r="H238" s="366"/>
      <c r="I238" s="279"/>
      <c r="J238" s="279"/>
      <c r="K238" s="306"/>
      <c r="L238" s="279"/>
      <c r="M238" s="111"/>
    </row>
    <row r="239" spans="1:13" s="6" customFormat="1" ht="12.75" x14ac:dyDescent="0.2">
      <c r="A239" s="319" t="s">
        <v>124</v>
      </c>
      <c r="B239" s="319" t="s">
        <v>80</v>
      </c>
      <c r="C239" s="284" t="s">
        <v>10</v>
      </c>
      <c r="D239" s="28" t="s">
        <v>11</v>
      </c>
      <c r="E239" s="46">
        <f>E240+E244</f>
        <v>0</v>
      </c>
      <c r="F239" s="46">
        <f>F240+F244</f>
        <v>0</v>
      </c>
      <c r="G239" s="284" t="s">
        <v>125</v>
      </c>
      <c r="H239" s="318" t="s">
        <v>126</v>
      </c>
      <c r="I239" s="277" t="s">
        <v>45</v>
      </c>
      <c r="J239" s="277">
        <v>0</v>
      </c>
      <c r="K239" s="304">
        <v>0</v>
      </c>
      <c r="L239" s="277"/>
      <c r="M239" s="111"/>
    </row>
    <row r="240" spans="1:13" s="6" customFormat="1" ht="21" x14ac:dyDescent="0.2">
      <c r="A240" s="320"/>
      <c r="B240" s="320"/>
      <c r="C240" s="285"/>
      <c r="D240" s="124" t="s">
        <v>14</v>
      </c>
      <c r="E240" s="46">
        <f>E241+E242+E243</f>
        <v>0</v>
      </c>
      <c r="F240" s="46">
        <f>F241+F242+F243</f>
        <v>0</v>
      </c>
      <c r="G240" s="285"/>
      <c r="H240" s="365"/>
      <c r="I240" s="278"/>
      <c r="J240" s="278"/>
      <c r="K240" s="305"/>
      <c r="L240" s="278"/>
      <c r="M240" s="111"/>
    </row>
    <row r="241" spans="1:13" s="6" customFormat="1" ht="12.75" x14ac:dyDescent="0.2">
      <c r="A241" s="320"/>
      <c r="B241" s="320"/>
      <c r="C241" s="285"/>
      <c r="D241" s="28" t="s">
        <v>17</v>
      </c>
      <c r="E241" s="128">
        <v>0</v>
      </c>
      <c r="F241" s="46">
        <v>0</v>
      </c>
      <c r="G241" s="285"/>
      <c r="H241" s="365"/>
      <c r="I241" s="278"/>
      <c r="J241" s="278"/>
      <c r="K241" s="305"/>
      <c r="L241" s="278"/>
      <c r="M241" s="111"/>
    </row>
    <row r="242" spans="1:13" s="6" customFormat="1" ht="12.75" x14ac:dyDescent="0.2">
      <c r="A242" s="320"/>
      <c r="B242" s="320"/>
      <c r="C242" s="285"/>
      <c r="D242" s="28" t="s">
        <v>20</v>
      </c>
      <c r="E242" s="46">
        <v>0</v>
      </c>
      <c r="F242" s="46">
        <v>0</v>
      </c>
      <c r="G242" s="285"/>
      <c r="H242" s="365"/>
      <c r="I242" s="278"/>
      <c r="J242" s="278"/>
      <c r="K242" s="305"/>
      <c r="L242" s="278"/>
      <c r="M242" s="111"/>
    </row>
    <row r="243" spans="1:13" s="6" customFormat="1" ht="21" x14ac:dyDescent="0.2">
      <c r="A243" s="320"/>
      <c r="B243" s="320"/>
      <c r="C243" s="285"/>
      <c r="D243" s="124" t="s">
        <v>23</v>
      </c>
      <c r="E243" s="129">
        <v>0</v>
      </c>
      <c r="F243" s="158">
        <v>0</v>
      </c>
      <c r="G243" s="285"/>
      <c r="H243" s="365"/>
      <c r="I243" s="278"/>
      <c r="J243" s="278"/>
      <c r="K243" s="305"/>
      <c r="L243" s="278"/>
      <c r="M243" s="111"/>
    </row>
    <row r="244" spans="1:13" s="6" customFormat="1" ht="21.75" customHeight="1" x14ac:dyDescent="0.2">
      <c r="A244" s="337"/>
      <c r="B244" s="337"/>
      <c r="C244" s="286"/>
      <c r="D244" s="28" t="s">
        <v>39</v>
      </c>
      <c r="E244" s="46">
        <v>0</v>
      </c>
      <c r="F244" s="46">
        <v>0</v>
      </c>
      <c r="G244" s="286"/>
      <c r="H244" s="366"/>
      <c r="I244" s="279"/>
      <c r="J244" s="279"/>
      <c r="K244" s="306"/>
      <c r="L244" s="279"/>
      <c r="M244" s="111"/>
    </row>
    <row r="245" spans="1:13" s="6" customFormat="1" ht="94.5" x14ac:dyDescent="0.2">
      <c r="A245" s="407" t="s">
        <v>127</v>
      </c>
      <c r="B245" s="407" t="s">
        <v>128</v>
      </c>
      <c r="C245" s="287" t="s">
        <v>10</v>
      </c>
      <c r="D245" s="287" t="s">
        <v>11</v>
      </c>
      <c r="E245" s="289">
        <f>E247+E251</f>
        <v>11400000</v>
      </c>
      <c r="F245" s="289">
        <f>F247+F251</f>
        <v>4975000</v>
      </c>
      <c r="G245" s="287"/>
      <c r="H245" s="218" t="s">
        <v>129</v>
      </c>
      <c r="I245" s="219" t="s">
        <v>130</v>
      </c>
      <c r="J245" s="271">
        <v>0.434</v>
      </c>
      <c r="K245" s="240">
        <v>0.19350000000000001</v>
      </c>
      <c r="L245" s="241" t="s">
        <v>660</v>
      </c>
      <c r="M245" s="111"/>
    </row>
    <row r="246" spans="1:13" s="6" customFormat="1" ht="86.25" customHeight="1" x14ac:dyDescent="0.2">
      <c r="A246" s="408"/>
      <c r="B246" s="408"/>
      <c r="C246" s="410"/>
      <c r="D246" s="288"/>
      <c r="E246" s="290"/>
      <c r="F246" s="290"/>
      <c r="G246" s="410"/>
      <c r="H246" s="218" t="s">
        <v>131</v>
      </c>
      <c r="I246" s="219" t="s">
        <v>45</v>
      </c>
      <c r="J246" s="219">
        <v>17.2</v>
      </c>
      <c r="K246" s="240">
        <v>12.7</v>
      </c>
      <c r="L246" s="241" t="s">
        <v>661</v>
      </c>
      <c r="M246" s="111"/>
    </row>
    <row r="247" spans="1:13" s="6" customFormat="1" ht="21" x14ac:dyDescent="0.2">
      <c r="A247" s="409"/>
      <c r="B247" s="409"/>
      <c r="C247" s="410"/>
      <c r="D247" s="220" t="s">
        <v>14</v>
      </c>
      <c r="E247" s="242">
        <f>E248+E249+E250</f>
        <v>11400000</v>
      </c>
      <c r="F247" s="242">
        <f>F248+F249+F250</f>
        <v>4975000</v>
      </c>
      <c r="G247" s="410"/>
      <c r="H247" s="268"/>
      <c r="I247" s="266"/>
      <c r="J247" s="266"/>
      <c r="K247" s="240"/>
      <c r="L247" s="241"/>
      <c r="M247" s="111"/>
    </row>
    <row r="248" spans="1:13" s="6" customFormat="1" ht="42" x14ac:dyDescent="0.2">
      <c r="A248" s="409"/>
      <c r="B248" s="409"/>
      <c r="C248" s="410"/>
      <c r="D248" s="221" t="s">
        <v>17</v>
      </c>
      <c r="E248" s="243">
        <f t="shared" ref="E248:F250" si="1">E255+E261+E267+E273</f>
        <v>11400000</v>
      </c>
      <c r="F248" s="243">
        <f t="shared" si="1"/>
        <v>4975000</v>
      </c>
      <c r="G248" s="410"/>
      <c r="H248" s="218" t="s">
        <v>132</v>
      </c>
      <c r="I248" s="219" t="s">
        <v>45</v>
      </c>
      <c r="J248" s="219">
        <v>56</v>
      </c>
      <c r="K248" s="240">
        <v>56</v>
      </c>
      <c r="L248" s="222">
        <f>L255+L261+L267+L273</f>
        <v>0</v>
      </c>
      <c r="M248" s="111"/>
    </row>
    <row r="249" spans="1:13" s="6" customFormat="1" ht="52.5" x14ac:dyDescent="0.2">
      <c r="A249" s="409"/>
      <c r="B249" s="409"/>
      <c r="C249" s="410"/>
      <c r="D249" s="221" t="s">
        <v>20</v>
      </c>
      <c r="E249" s="223">
        <f t="shared" si="1"/>
        <v>0</v>
      </c>
      <c r="F249" s="223">
        <f t="shared" si="1"/>
        <v>0</v>
      </c>
      <c r="G249" s="410"/>
      <c r="H249" s="218" t="s">
        <v>133</v>
      </c>
      <c r="I249" s="219" t="s">
        <v>45</v>
      </c>
      <c r="J249" s="219">
        <v>58.4</v>
      </c>
      <c r="K249" s="240">
        <v>100</v>
      </c>
      <c r="L249" s="222">
        <f>L256+L262+L268+L274</f>
        <v>0</v>
      </c>
      <c r="M249" s="111"/>
    </row>
    <row r="250" spans="1:13" s="6" customFormat="1" ht="115.5" x14ac:dyDescent="0.2">
      <c r="A250" s="409"/>
      <c r="B250" s="409"/>
      <c r="C250" s="410"/>
      <c r="D250" s="220" t="s">
        <v>23</v>
      </c>
      <c r="E250" s="224">
        <f t="shared" si="1"/>
        <v>0</v>
      </c>
      <c r="F250" s="224">
        <f t="shared" si="1"/>
        <v>0</v>
      </c>
      <c r="G250" s="410"/>
      <c r="H250" s="265" t="s">
        <v>134</v>
      </c>
      <c r="I250" s="219" t="s">
        <v>45</v>
      </c>
      <c r="J250" s="219">
        <v>16.7</v>
      </c>
      <c r="K250" s="240">
        <v>59.2</v>
      </c>
      <c r="L250" s="225">
        <f>L257+L263+L269+L275</f>
        <v>0</v>
      </c>
      <c r="M250" s="111"/>
    </row>
    <row r="251" spans="1:13" s="6" customFormat="1" ht="94.5" x14ac:dyDescent="0.2">
      <c r="A251" s="409"/>
      <c r="B251" s="409"/>
      <c r="C251" s="410"/>
      <c r="D251" s="226" t="s">
        <v>39</v>
      </c>
      <c r="E251" s="227">
        <f t="shared" ref="E251:F251" si="2">E258+E264+E270+E276</f>
        <v>0</v>
      </c>
      <c r="F251" s="227">
        <f t="shared" si="2"/>
        <v>0</v>
      </c>
      <c r="G251" s="410"/>
      <c r="H251" s="218" t="s">
        <v>135</v>
      </c>
      <c r="I251" s="219" t="s">
        <v>136</v>
      </c>
      <c r="J251" s="266">
        <v>29.6</v>
      </c>
      <c r="K251" s="240">
        <v>9.4760000000000009</v>
      </c>
      <c r="L251" s="244" t="s">
        <v>660</v>
      </c>
      <c r="M251" s="111"/>
    </row>
    <row r="252" spans="1:13" s="6" customFormat="1" ht="87.75" customHeight="1" x14ac:dyDescent="0.2">
      <c r="A252" s="228"/>
      <c r="B252" s="229"/>
      <c r="C252" s="230"/>
      <c r="D252" s="231"/>
      <c r="E252" s="231"/>
      <c r="F252" s="231"/>
      <c r="G252" s="410"/>
      <c r="H252" s="218" t="s">
        <v>137</v>
      </c>
      <c r="I252" s="219" t="s">
        <v>73</v>
      </c>
      <c r="J252" s="219">
        <v>41</v>
      </c>
      <c r="K252" s="240">
        <v>45</v>
      </c>
      <c r="L252" s="244" t="s">
        <v>662</v>
      </c>
      <c r="M252" s="111"/>
    </row>
    <row r="253" spans="1:13" s="6" customFormat="1" ht="12.75" x14ac:dyDescent="0.2">
      <c r="A253" s="404" t="s">
        <v>138</v>
      </c>
      <c r="B253" s="318" t="s">
        <v>139</v>
      </c>
      <c r="C253" s="284" t="s">
        <v>10</v>
      </c>
      <c r="D253" s="28" t="s">
        <v>11</v>
      </c>
      <c r="E253" s="46">
        <f>E254+E258</f>
        <v>0</v>
      </c>
      <c r="F253" s="46">
        <f>F254+F258</f>
        <v>0</v>
      </c>
      <c r="G253" s="148"/>
      <c r="H253" s="307" t="s">
        <v>140</v>
      </c>
      <c r="I253" s="280" t="s">
        <v>141</v>
      </c>
      <c r="J253" s="280">
        <v>0</v>
      </c>
      <c r="K253" s="304"/>
      <c r="L253" s="277"/>
      <c r="M253" s="111"/>
    </row>
    <row r="254" spans="1:13" s="6" customFormat="1" ht="21" x14ac:dyDescent="0.2">
      <c r="A254" s="405"/>
      <c r="B254" s="320"/>
      <c r="C254" s="285"/>
      <c r="D254" s="124" t="s">
        <v>14</v>
      </c>
      <c r="E254" s="46">
        <f>E255+E256+E257</f>
        <v>0</v>
      </c>
      <c r="F254" s="46">
        <f>F255+F256+F257</f>
        <v>0</v>
      </c>
      <c r="G254" s="145"/>
      <c r="H254" s="316"/>
      <c r="I254" s="281"/>
      <c r="J254" s="281"/>
      <c r="K254" s="305"/>
      <c r="L254" s="278"/>
      <c r="M254" s="111"/>
    </row>
    <row r="255" spans="1:13" s="6" customFormat="1" ht="12.75" x14ac:dyDescent="0.2">
      <c r="A255" s="405"/>
      <c r="B255" s="320"/>
      <c r="C255" s="285"/>
      <c r="D255" s="28" t="s">
        <v>17</v>
      </c>
      <c r="E255" s="128">
        <v>0</v>
      </c>
      <c r="F255" s="46"/>
      <c r="G255" s="145"/>
      <c r="H255" s="316"/>
      <c r="I255" s="281"/>
      <c r="J255" s="281"/>
      <c r="K255" s="305"/>
      <c r="L255" s="278"/>
      <c r="M255" s="111"/>
    </row>
    <row r="256" spans="1:13" s="6" customFormat="1" ht="12.75" x14ac:dyDescent="0.2">
      <c r="A256" s="405"/>
      <c r="B256" s="320"/>
      <c r="C256" s="285"/>
      <c r="D256" s="28" t="s">
        <v>20</v>
      </c>
      <c r="E256" s="46">
        <v>0</v>
      </c>
      <c r="F256" s="46"/>
      <c r="G256" s="145"/>
      <c r="H256" s="316"/>
      <c r="I256" s="281"/>
      <c r="J256" s="281"/>
      <c r="K256" s="305"/>
      <c r="L256" s="278"/>
      <c r="M256" s="111"/>
    </row>
    <row r="257" spans="1:13" s="6" customFormat="1" ht="21" x14ac:dyDescent="0.2">
      <c r="A257" s="405"/>
      <c r="B257" s="320"/>
      <c r="C257" s="285"/>
      <c r="D257" s="124" t="s">
        <v>23</v>
      </c>
      <c r="E257" s="129">
        <v>0</v>
      </c>
      <c r="F257" s="158">
        <v>0</v>
      </c>
      <c r="G257" s="145"/>
      <c r="H257" s="316"/>
      <c r="I257" s="281"/>
      <c r="J257" s="281"/>
      <c r="K257" s="305"/>
      <c r="L257" s="278"/>
      <c r="M257" s="111"/>
    </row>
    <row r="258" spans="1:13" s="6" customFormat="1" ht="12.75" x14ac:dyDescent="0.2">
      <c r="A258" s="406"/>
      <c r="B258" s="337"/>
      <c r="C258" s="285"/>
      <c r="D258" s="28" t="s">
        <v>39</v>
      </c>
      <c r="E258" s="46">
        <v>0</v>
      </c>
      <c r="F258" s="46">
        <v>0</v>
      </c>
      <c r="G258" s="149"/>
      <c r="H258" s="308"/>
      <c r="I258" s="282"/>
      <c r="J258" s="282"/>
      <c r="K258" s="306"/>
      <c r="L258" s="279"/>
      <c r="M258" s="111"/>
    </row>
    <row r="259" spans="1:13" s="6" customFormat="1" ht="12.75" x14ac:dyDescent="0.2">
      <c r="A259" s="404" t="s">
        <v>142</v>
      </c>
      <c r="B259" s="318" t="s">
        <v>143</v>
      </c>
      <c r="C259" s="284" t="s">
        <v>10</v>
      </c>
      <c r="D259" s="28" t="s">
        <v>11</v>
      </c>
      <c r="E259" s="46">
        <f>E260+E264</f>
        <v>0</v>
      </c>
      <c r="F259" s="46">
        <f>F260+F264</f>
        <v>0</v>
      </c>
      <c r="G259" s="284" t="s">
        <v>144</v>
      </c>
      <c r="H259" s="307" t="s">
        <v>145</v>
      </c>
      <c r="I259" s="280" t="s">
        <v>141</v>
      </c>
      <c r="J259" s="280">
        <v>0</v>
      </c>
      <c r="K259" s="304"/>
      <c r="L259" s="277"/>
      <c r="M259" s="111"/>
    </row>
    <row r="260" spans="1:13" s="6" customFormat="1" ht="21" x14ac:dyDescent="0.2">
      <c r="A260" s="405"/>
      <c r="B260" s="320"/>
      <c r="C260" s="285"/>
      <c r="D260" s="124" t="s">
        <v>14</v>
      </c>
      <c r="E260" s="46">
        <f>E261+E262+E263</f>
        <v>0</v>
      </c>
      <c r="F260" s="46">
        <f>F261+F262+F263</f>
        <v>0</v>
      </c>
      <c r="G260" s="285"/>
      <c r="H260" s="316"/>
      <c r="I260" s="281"/>
      <c r="J260" s="281"/>
      <c r="K260" s="305"/>
      <c r="L260" s="278"/>
      <c r="M260" s="111"/>
    </row>
    <row r="261" spans="1:13" s="6" customFormat="1" ht="12.75" x14ac:dyDescent="0.2">
      <c r="A261" s="405"/>
      <c r="B261" s="320"/>
      <c r="C261" s="285"/>
      <c r="D261" s="28" t="s">
        <v>17</v>
      </c>
      <c r="E261" s="128">
        <v>0</v>
      </c>
      <c r="F261" s="46">
        <v>0</v>
      </c>
      <c r="G261" s="285"/>
      <c r="H261" s="316"/>
      <c r="I261" s="281"/>
      <c r="J261" s="281"/>
      <c r="K261" s="305"/>
      <c r="L261" s="278"/>
      <c r="M261" s="111"/>
    </row>
    <row r="262" spans="1:13" s="6" customFormat="1" ht="12.75" x14ac:dyDescent="0.2">
      <c r="A262" s="405"/>
      <c r="B262" s="320"/>
      <c r="C262" s="285"/>
      <c r="D262" s="28" t="s">
        <v>20</v>
      </c>
      <c r="E262" s="46">
        <v>0</v>
      </c>
      <c r="F262" s="46"/>
      <c r="G262" s="285"/>
      <c r="H262" s="316"/>
      <c r="I262" s="281"/>
      <c r="J262" s="281"/>
      <c r="K262" s="305"/>
      <c r="L262" s="278"/>
      <c r="M262" s="111"/>
    </row>
    <row r="263" spans="1:13" s="6" customFormat="1" ht="21" x14ac:dyDescent="0.2">
      <c r="A263" s="405"/>
      <c r="B263" s="320"/>
      <c r="C263" s="285"/>
      <c r="D263" s="124" t="s">
        <v>23</v>
      </c>
      <c r="E263" s="129">
        <v>0</v>
      </c>
      <c r="F263" s="158">
        <v>0</v>
      </c>
      <c r="G263" s="285"/>
      <c r="H263" s="316"/>
      <c r="I263" s="281"/>
      <c r="J263" s="281"/>
      <c r="K263" s="305"/>
      <c r="L263" s="278"/>
      <c r="M263" s="111"/>
    </row>
    <row r="264" spans="1:13" s="6" customFormat="1" ht="12.75" x14ac:dyDescent="0.2">
      <c r="A264" s="406"/>
      <c r="B264" s="337"/>
      <c r="C264" s="285"/>
      <c r="D264" s="28" t="s">
        <v>39</v>
      </c>
      <c r="E264" s="46">
        <v>0</v>
      </c>
      <c r="F264" s="46">
        <v>0</v>
      </c>
      <c r="G264" s="286"/>
      <c r="H264" s="308"/>
      <c r="I264" s="282"/>
      <c r="J264" s="282"/>
      <c r="K264" s="306"/>
      <c r="L264" s="279"/>
      <c r="M264" s="111"/>
    </row>
    <row r="265" spans="1:13" s="6" customFormat="1" ht="12.75" x14ac:dyDescent="0.2">
      <c r="A265" s="404" t="s">
        <v>138</v>
      </c>
      <c r="B265" s="318" t="s">
        <v>146</v>
      </c>
      <c r="C265" s="284" t="s">
        <v>10</v>
      </c>
      <c r="D265" s="28" t="s">
        <v>11</v>
      </c>
      <c r="E265" s="46">
        <f>E266+E270</f>
        <v>11400000</v>
      </c>
      <c r="F265" s="46">
        <f>F266+F270</f>
        <v>4975000</v>
      </c>
      <c r="G265" s="284" t="s">
        <v>630</v>
      </c>
      <c r="H265" s="307" t="s">
        <v>147</v>
      </c>
      <c r="I265" s="280" t="s">
        <v>141</v>
      </c>
      <c r="J265" s="280">
        <v>2</v>
      </c>
      <c r="K265" s="304">
        <v>1</v>
      </c>
      <c r="L265" s="280" t="s">
        <v>629</v>
      </c>
      <c r="M265" s="111"/>
    </row>
    <row r="266" spans="1:13" s="6" customFormat="1" ht="21" x14ac:dyDescent="0.2">
      <c r="A266" s="405"/>
      <c r="B266" s="320"/>
      <c r="C266" s="285"/>
      <c r="D266" s="124" t="s">
        <v>14</v>
      </c>
      <c r="E266" s="46">
        <f>E267+E268+E269</f>
        <v>11400000</v>
      </c>
      <c r="F266" s="46">
        <f>F267+F268+F269</f>
        <v>4975000</v>
      </c>
      <c r="G266" s="285"/>
      <c r="H266" s="316"/>
      <c r="I266" s="281"/>
      <c r="J266" s="281"/>
      <c r="K266" s="305"/>
      <c r="L266" s="281"/>
      <c r="M266" s="111"/>
    </row>
    <row r="267" spans="1:13" s="6" customFormat="1" ht="12.75" x14ac:dyDescent="0.2">
      <c r="A267" s="405"/>
      <c r="B267" s="320"/>
      <c r="C267" s="285"/>
      <c r="D267" s="28" t="s">
        <v>17</v>
      </c>
      <c r="E267" s="214">
        <v>11400000</v>
      </c>
      <c r="F267" s="46">
        <v>4975000</v>
      </c>
      <c r="G267" s="285"/>
      <c r="H267" s="316"/>
      <c r="I267" s="281"/>
      <c r="J267" s="281"/>
      <c r="K267" s="305"/>
      <c r="L267" s="281"/>
      <c r="M267" s="111"/>
    </row>
    <row r="268" spans="1:13" s="6" customFormat="1" ht="12.75" x14ac:dyDescent="0.2">
      <c r="A268" s="405"/>
      <c r="B268" s="320"/>
      <c r="C268" s="285"/>
      <c r="D268" s="28" t="s">
        <v>20</v>
      </c>
      <c r="E268" s="46">
        <v>0</v>
      </c>
      <c r="F268" s="46">
        <v>0</v>
      </c>
      <c r="G268" s="285"/>
      <c r="H268" s="316"/>
      <c r="I268" s="281"/>
      <c r="J268" s="281"/>
      <c r="K268" s="305"/>
      <c r="L268" s="281"/>
      <c r="M268" s="111"/>
    </row>
    <row r="269" spans="1:13" s="6" customFormat="1" ht="21" x14ac:dyDescent="0.2">
      <c r="A269" s="405"/>
      <c r="B269" s="320"/>
      <c r="C269" s="285"/>
      <c r="D269" s="124" t="s">
        <v>23</v>
      </c>
      <c r="E269" s="215">
        <v>0</v>
      </c>
      <c r="F269" s="214">
        <v>0</v>
      </c>
      <c r="G269" s="285"/>
      <c r="H269" s="316"/>
      <c r="I269" s="281"/>
      <c r="J269" s="281"/>
      <c r="K269" s="305"/>
      <c r="L269" s="281"/>
      <c r="M269" s="111"/>
    </row>
    <row r="270" spans="1:13" s="6" customFormat="1" ht="12.75" x14ac:dyDescent="0.2">
      <c r="A270" s="406"/>
      <c r="B270" s="337"/>
      <c r="C270" s="285"/>
      <c r="D270" s="28" t="s">
        <v>39</v>
      </c>
      <c r="E270" s="46">
        <v>0</v>
      </c>
      <c r="F270" s="46">
        <v>0</v>
      </c>
      <c r="G270" s="286"/>
      <c r="H270" s="308"/>
      <c r="I270" s="282"/>
      <c r="J270" s="282"/>
      <c r="K270" s="306"/>
      <c r="L270" s="282"/>
      <c r="M270" s="111"/>
    </row>
    <row r="271" spans="1:13" s="6" customFormat="1" ht="12.75" hidden="1" x14ac:dyDescent="0.2">
      <c r="A271" s="404" t="s">
        <v>148</v>
      </c>
      <c r="B271" s="318" t="s">
        <v>80</v>
      </c>
      <c r="C271" s="284" t="s">
        <v>10</v>
      </c>
      <c r="D271" s="28" t="s">
        <v>11</v>
      </c>
      <c r="E271" s="46">
        <f>E272+E276</f>
        <v>0</v>
      </c>
      <c r="F271" s="46">
        <f>F272+F276</f>
        <v>0</v>
      </c>
      <c r="G271" s="145"/>
      <c r="H271" s="307" t="s">
        <v>126</v>
      </c>
      <c r="I271" s="280" t="s">
        <v>45</v>
      </c>
      <c r="J271" s="280">
        <v>0</v>
      </c>
      <c r="K271" s="304">
        <v>0</v>
      </c>
      <c r="L271" s="277"/>
      <c r="M271" s="111"/>
    </row>
    <row r="272" spans="1:13" s="6" customFormat="1" ht="21" hidden="1" x14ac:dyDescent="0.2">
      <c r="A272" s="405"/>
      <c r="B272" s="320"/>
      <c r="C272" s="285"/>
      <c r="D272" s="124" t="s">
        <v>14</v>
      </c>
      <c r="E272" s="46">
        <f>E273+E274+E275</f>
        <v>0</v>
      </c>
      <c r="F272" s="46">
        <f>F273+F274+F275</f>
        <v>0</v>
      </c>
      <c r="G272" s="145"/>
      <c r="H272" s="316"/>
      <c r="I272" s="281"/>
      <c r="J272" s="281"/>
      <c r="K272" s="305"/>
      <c r="L272" s="278"/>
      <c r="M272" s="111"/>
    </row>
    <row r="273" spans="1:13" s="6" customFormat="1" ht="12.75" hidden="1" x14ac:dyDescent="0.2">
      <c r="A273" s="405"/>
      <c r="B273" s="320"/>
      <c r="C273" s="285"/>
      <c r="D273" s="28" t="s">
        <v>17</v>
      </c>
      <c r="E273" s="128">
        <v>0</v>
      </c>
      <c r="F273" s="46">
        <v>0</v>
      </c>
      <c r="G273" s="145"/>
      <c r="H273" s="316"/>
      <c r="I273" s="281"/>
      <c r="J273" s="281"/>
      <c r="K273" s="305"/>
      <c r="L273" s="278"/>
      <c r="M273" s="111"/>
    </row>
    <row r="274" spans="1:13" s="6" customFormat="1" ht="12.75" hidden="1" x14ac:dyDescent="0.2">
      <c r="A274" s="405"/>
      <c r="B274" s="320"/>
      <c r="C274" s="285"/>
      <c r="D274" s="28" t="s">
        <v>20</v>
      </c>
      <c r="E274" s="46">
        <v>0</v>
      </c>
      <c r="F274" s="46">
        <v>0</v>
      </c>
      <c r="G274" s="145"/>
      <c r="H274" s="316"/>
      <c r="I274" s="281"/>
      <c r="J274" s="281"/>
      <c r="K274" s="305"/>
      <c r="L274" s="278"/>
      <c r="M274" s="111"/>
    </row>
    <row r="275" spans="1:13" s="6" customFormat="1" ht="21" hidden="1" x14ac:dyDescent="0.2">
      <c r="A275" s="405"/>
      <c r="B275" s="320"/>
      <c r="C275" s="285"/>
      <c r="D275" s="124" t="s">
        <v>23</v>
      </c>
      <c r="E275" s="129">
        <v>0</v>
      </c>
      <c r="F275" s="158">
        <v>0</v>
      </c>
      <c r="G275" s="145"/>
      <c r="H275" s="316"/>
      <c r="I275" s="281"/>
      <c r="J275" s="281"/>
      <c r="K275" s="305"/>
      <c r="L275" s="278"/>
      <c r="M275" s="111"/>
    </row>
    <row r="276" spans="1:13" s="6" customFormat="1" ht="12.75" hidden="1" x14ac:dyDescent="0.2">
      <c r="A276" s="406"/>
      <c r="B276" s="337"/>
      <c r="C276" s="285"/>
      <c r="D276" s="28" t="s">
        <v>39</v>
      </c>
      <c r="E276" s="46">
        <v>0</v>
      </c>
      <c r="F276" s="46">
        <v>0</v>
      </c>
      <c r="G276" s="149"/>
      <c r="H276" s="308"/>
      <c r="I276" s="282"/>
      <c r="J276" s="282"/>
      <c r="K276" s="306"/>
      <c r="L276" s="279"/>
      <c r="M276" s="111"/>
    </row>
    <row r="277" spans="1:13" s="6" customFormat="1" ht="12.75" x14ac:dyDescent="0.2">
      <c r="A277" s="284" t="s">
        <v>149</v>
      </c>
      <c r="B277" s="318" t="s">
        <v>150</v>
      </c>
      <c r="C277" s="284" t="s">
        <v>10</v>
      </c>
      <c r="D277" s="28" t="s">
        <v>11</v>
      </c>
      <c r="E277" s="46">
        <f>E278+E284</f>
        <v>349309000</v>
      </c>
      <c r="F277" s="46">
        <f>F278+F284</f>
        <v>289738885.26999998</v>
      </c>
      <c r="G277" s="190"/>
      <c r="H277" s="307"/>
      <c r="I277" s="280"/>
      <c r="J277" s="280"/>
      <c r="K277" s="304"/>
      <c r="L277" s="277"/>
      <c r="M277" s="111"/>
    </row>
    <row r="278" spans="1:13" s="6" customFormat="1" ht="21" x14ac:dyDescent="0.2">
      <c r="A278" s="285"/>
      <c r="B278" s="365"/>
      <c r="C278" s="285"/>
      <c r="D278" s="124" t="s">
        <v>14</v>
      </c>
      <c r="E278" s="46">
        <f>E280+E282+E283</f>
        <v>349309000</v>
      </c>
      <c r="F278" s="46">
        <f>F280+F282+F283</f>
        <v>289738885.26999998</v>
      </c>
      <c r="G278" s="190"/>
      <c r="H278" s="316"/>
      <c r="I278" s="281"/>
      <c r="J278" s="281"/>
      <c r="K278" s="305"/>
      <c r="L278" s="278"/>
      <c r="M278" s="111"/>
    </row>
    <row r="279" spans="1:13" s="6" customFormat="1" ht="31.5" x14ac:dyDescent="0.2">
      <c r="A279" s="285"/>
      <c r="B279" s="365"/>
      <c r="C279" s="285"/>
      <c r="D279" s="124" t="s">
        <v>502</v>
      </c>
      <c r="E279" s="214">
        <v>15957250</v>
      </c>
      <c r="F279" s="214"/>
      <c r="G279" s="190"/>
      <c r="H279" s="316"/>
      <c r="I279" s="281"/>
      <c r="J279" s="281"/>
      <c r="K279" s="305"/>
      <c r="L279" s="278"/>
      <c r="M279" s="111"/>
    </row>
    <row r="280" spans="1:13" s="6" customFormat="1" ht="12.75" x14ac:dyDescent="0.2">
      <c r="A280" s="285"/>
      <c r="B280" s="365"/>
      <c r="C280" s="285"/>
      <c r="D280" s="28" t="s">
        <v>17</v>
      </c>
      <c r="E280" s="214">
        <f>E288</f>
        <v>20000000</v>
      </c>
      <c r="F280" s="214">
        <f>F288</f>
        <v>16589087.9</v>
      </c>
      <c r="G280" s="190"/>
      <c r="H280" s="316"/>
      <c r="I280" s="281"/>
      <c r="J280" s="281"/>
      <c r="K280" s="305"/>
      <c r="L280" s="278"/>
      <c r="M280" s="111"/>
    </row>
    <row r="281" spans="1:13" s="6" customFormat="1" ht="31.5" x14ac:dyDescent="0.2">
      <c r="A281" s="285"/>
      <c r="B281" s="365"/>
      <c r="C281" s="285"/>
      <c r="D281" s="28" t="s">
        <v>502</v>
      </c>
      <c r="E281" s="214">
        <v>15957250</v>
      </c>
      <c r="F281" s="214"/>
      <c r="G281" s="190"/>
      <c r="H281" s="316"/>
      <c r="I281" s="281"/>
      <c r="J281" s="281"/>
      <c r="K281" s="305"/>
      <c r="L281" s="278"/>
      <c r="M281" s="111"/>
    </row>
    <row r="282" spans="1:13" s="6" customFormat="1" ht="12.75" x14ac:dyDescent="0.2">
      <c r="A282" s="285"/>
      <c r="B282" s="365"/>
      <c r="C282" s="285"/>
      <c r="D282" s="28" t="s">
        <v>20</v>
      </c>
      <c r="E282" s="46">
        <f t="shared" ref="E282:F284" si="3">E290</f>
        <v>329309000</v>
      </c>
      <c r="F282" s="46">
        <f t="shared" si="3"/>
        <v>273149797.37</v>
      </c>
      <c r="G282" s="190"/>
      <c r="H282" s="316"/>
      <c r="I282" s="281"/>
      <c r="J282" s="281"/>
      <c r="K282" s="305"/>
      <c r="L282" s="278"/>
      <c r="M282" s="111"/>
    </row>
    <row r="283" spans="1:13" s="6" customFormat="1" ht="21" x14ac:dyDescent="0.2">
      <c r="A283" s="285"/>
      <c r="B283" s="365"/>
      <c r="C283" s="285"/>
      <c r="D283" s="124" t="s">
        <v>23</v>
      </c>
      <c r="E283" s="215">
        <f t="shared" si="3"/>
        <v>0</v>
      </c>
      <c r="F283" s="215">
        <f t="shared" si="3"/>
        <v>0</v>
      </c>
      <c r="G283" s="190"/>
      <c r="H283" s="316"/>
      <c r="I283" s="281"/>
      <c r="J283" s="281"/>
      <c r="K283" s="305"/>
      <c r="L283" s="278"/>
      <c r="M283" s="111"/>
    </row>
    <row r="284" spans="1:13" s="6" customFormat="1" ht="12.75" x14ac:dyDescent="0.2">
      <c r="A284" s="286"/>
      <c r="B284" s="366"/>
      <c r="C284" s="285"/>
      <c r="D284" s="28" t="s">
        <v>39</v>
      </c>
      <c r="E284" s="46">
        <f t="shared" si="3"/>
        <v>0</v>
      </c>
      <c r="F284" s="46">
        <f t="shared" si="3"/>
        <v>0</v>
      </c>
      <c r="G284" s="191"/>
      <c r="H284" s="308"/>
      <c r="I284" s="282"/>
      <c r="J284" s="282"/>
      <c r="K284" s="305"/>
      <c r="L284" s="279"/>
      <c r="M284" s="111"/>
    </row>
    <row r="285" spans="1:13" s="6" customFormat="1" ht="63" x14ac:dyDescent="0.2">
      <c r="A285" s="404" t="s">
        <v>151</v>
      </c>
      <c r="B285" s="318" t="s">
        <v>152</v>
      </c>
      <c r="C285" s="284" t="s">
        <v>10</v>
      </c>
      <c r="D285" s="28" t="s">
        <v>11</v>
      </c>
      <c r="E285" s="46">
        <f>E286+E292</f>
        <v>349309000</v>
      </c>
      <c r="F285" s="46">
        <f>F286+F292</f>
        <v>289738885.26999998</v>
      </c>
      <c r="G285" s="284" t="s">
        <v>153</v>
      </c>
      <c r="H285" s="31" t="s">
        <v>154</v>
      </c>
      <c r="I285" s="217" t="s">
        <v>155</v>
      </c>
      <c r="J285" s="217">
        <v>55.93</v>
      </c>
      <c r="K285" s="245">
        <v>133.81</v>
      </c>
      <c r="L285" s="246"/>
      <c r="M285" s="111"/>
    </row>
    <row r="286" spans="1:13" s="6" customFormat="1" ht="21" x14ac:dyDescent="0.2">
      <c r="A286" s="405"/>
      <c r="B286" s="320"/>
      <c r="C286" s="285"/>
      <c r="D286" s="124" t="s">
        <v>14</v>
      </c>
      <c r="E286" s="46">
        <f>E288+E290+E291</f>
        <v>349309000</v>
      </c>
      <c r="F286" s="46">
        <f>F288+F290+F291</f>
        <v>289738885.26999998</v>
      </c>
      <c r="G286" s="285"/>
      <c r="H286" s="307" t="s">
        <v>156</v>
      </c>
      <c r="I286" s="280" t="s">
        <v>45</v>
      </c>
      <c r="J286" s="280">
        <v>64</v>
      </c>
      <c r="K286" s="447">
        <v>38.08</v>
      </c>
      <c r="L286" s="298" t="s">
        <v>644</v>
      </c>
      <c r="M286" s="111"/>
    </row>
    <row r="287" spans="1:13" s="6" customFormat="1" ht="51" customHeight="1" x14ac:dyDescent="0.2">
      <c r="A287" s="405"/>
      <c r="B287" s="320"/>
      <c r="C287" s="285"/>
      <c r="D287" s="124" t="s">
        <v>502</v>
      </c>
      <c r="E287" s="214">
        <v>15957250</v>
      </c>
      <c r="F287" s="46"/>
      <c r="G287" s="190"/>
      <c r="H287" s="308"/>
      <c r="I287" s="282"/>
      <c r="J287" s="282"/>
      <c r="K287" s="448"/>
      <c r="L287" s="300"/>
      <c r="M287" s="111"/>
    </row>
    <row r="288" spans="1:13" s="6" customFormat="1" ht="12.75" x14ac:dyDescent="0.2">
      <c r="A288" s="405"/>
      <c r="B288" s="320"/>
      <c r="C288" s="285"/>
      <c r="D288" s="28" t="s">
        <v>17</v>
      </c>
      <c r="E288" s="214">
        <v>20000000</v>
      </c>
      <c r="F288" s="46">
        <v>16589087.9</v>
      </c>
      <c r="G288" s="190"/>
      <c r="H288" s="307" t="s">
        <v>157</v>
      </c>
      <c r="I288" s="280" t="s">
        <v>45</v>
      </c>
      <c r="J288" s="280">
        <v>22</v>
      </c>
      <c r="K288" s="447">
        <v>24.7</v>
      </c>
      <c r="L288" s="461"/>
      <c r="M288" s="111"/>
    </row>
    <row r="289" spans="1:13" s="6" customFormat="1" ht="72.75" customHeight="1" x14ac:dyDescent="0.2">
      <c r="A289" s="405"/>
      <c r="B289" s="320"/>
      <c r="C289" s="285"/>
      <c r="D289" s="28" t="s">
        <v>502</v>
      </c>
      <c r="E289" s="214">
        <v>15957250</v>
      </c>
      <c r="F289" s="46"/>
      <c r="G289" s="190"/>
      <c r="H289" s="308"/>
      <c r="I289" s="282"/>
      <c r="J289" s="282"/>
      <c r="K289" s="460"/>
      <c r="L289" s="462"/>
      <c r="M289" s="111"/>
    </row>
    <row r="290" spans="1:13" s="6" customFormat="1" ht="12.75" x14ac:dyDescent="0.2">
      <c r="A290" s="405"/>
      <c r="B290" s="320"/>
      <c r="C290" s="285"/>
      <c r="D290" s="28" t="s">
        <v>20</v>
      </c>
      <c r="E290" s="46">
        <v>329309000</v>
      </c>
      <c r="F290" s="46">
        <v>273149797.37</v>
      </c>
      <c r="G290" s="190"/>
      <c r="H290" s="307" t="s">
        <v>158</v>
      </c>
      <c r="I290" s="280" t="s">
        <v>45</v>
      </c>
      <c r="J290" s="280">
        <v>66</v>
      </c>
      <c r="K290" s="301">
        <v>53.5</v>
      </c>
      <c r="L290" s="456" t="s">
        <v>644</v>
      </c>
      <c r="M290" s="111"/>
    </row>
    <row r="291" spans="1:13" s="6" customFormat="1" ht="21" x14ac:dyDescent="0.2">
      <c r="A291" s="405"/>
      <c r="B291" s="320"/>
      <c r="C291" s="285"/>
      <c r="D291" s="124" t="s">
        <v>23</v>
      </c>
      <c r="E291" s="215">
        <v>0</v>
      </c>
      <c r="F291" s="214">
        <v>0</v>
      </c>
      <c r="G291" s="190"/>
      <c r="H291" s="316"/>
      <c r="I291" s="281"/>
      <c r="J291" s="281"/>
      <c r="K291" s="302"/>
      <c r="L291" s="456"/>
      <c r="M291" s="111"/>
    </row>
    <row r="292" spans="1:13" s="6" customFormat="1" ht="57" customHeight="1" x14ac:dyDescent="0.2">
      <c r="A292" s="406"/>
      <c r="B292" s="337"/>
      <c r="C292" s="285"/>
      <c r="D292" s="28" t="s">
        <v>39</v>
      </c>
      <c r="E292" s="46">
        <v>0</v>
      </c>
      <c r="F292" s="46">
        <v>0</v>
      </c>
      <c r="G292" s="191"/>
      <c r="H292" s="308"/>
      <c r="I292" s="282"/>
      <c r="J292" s="282"/>
      <c r="K292" s="303"/>
      <c r="L292" s="456"/>
      <c r="M292" s="111"/>
    </row>
    <row r="293" spans="1:13" s="6" customFormat="1" ht="12.75" x14ac:dyDescent="0.2">
      <c r="A293" s="59" t="s">
        <v>457</v>
      </c>
      <c r="B293" s="351" t="s">
        <v>458</v>
      </c>
      <c r="C293" s="284" t="s">
        <v>10</v>
      </c>
      <c r="D293" s="28" t="s">
        <v>11</v>
      </c>
      <c r="E293" s="46">
        <f>E294+E298</f>
        <v>2620603940</v>
      </c>
      <c r="F293" s="46">
        <f>F294+F298</f>
        <v>2609710722.9400001</v>
      </c>
      <c r="G293" s="190"/>
      <c r="H293" s="307"/>
      <c r="I293" s="188"/>
      <c r="J293" s="188"/>
      <c r="K293" s="156"/>
      <c r="L293" s="280"/>
      <c r="M293" s="111"/>
    </row>
    <row r="294" spans="1:13" s="6" customFormat="1" ht="21" x14ac:dyDescent="0.2">
      <c r="A294" s="57"/>
      <c r="B294" s="352"/>
      <c r="C294" s="285"/>
      <c r="D294" s="124" t="s">
        <v>14</v>
      </c>
      <c r="E294" s="46">
        <f>E295+E296+E297</f>
        <v>2620603940</v>
      </c>
      <c r="F294" s="46">
        <f>F295+F296+F297</f>
        <v>2609710722.9400001</v>
      </c>
      <c r="G294" s="190"/>
      <c r="H294" s="316"/>
      <c r="I294" s="188"/>
      <c r="J294" s="188"/>
      <c r="K294" s="156"/>
      <c r="L294" s="281"/>
      <c r="M294" s="111"/>
    </row>
    <row r="295" spans="1:13" s="6" customFormat="1" ht="12.75" x14ac:dyDescent="0.2">
      <c r="A295" s="57"/>
      <c r="B295" s="352"/>
      <c r="C295" s="285"/>
      <c r="D295" s="28" t="s">
        <v>17</v>
      </c>
      <c r="E295" s="214">
        <f>E301+E307</f>
        <v>41056040</v>
      </c>
      <c r="F295" s="214">
        <f>F301+F307</f>
        <v>30330248.829999998</v>
      </c>
      <c r="G295" s="190"/>
      <c r="H295" s="192"/>
      <c r="I295" s="188"/>
      <c r="J295" s="188"/>
      <c r="K295" s="156"/>
      <c r="L295" s="281"/>
      <c r="M295" s="111"/>
    </row>
    <row r="296" spans="1:13" s="6" customFormat="1" ht="12.75" x14ac:dyDescent="0.2">
      <c r="A296" s="57"/>
      <c r="B296" s="352"/>
      <c r="C296" s="285"/>
      <c r="D296" s="28" t="s">
        <v>20</v>
      </c>
      <c r="E296" s="46">
        <f>E302+E308</f>
        <v>2579547900</v>
      </c>
      <c r="F296" s="46">
        <f>F302+F308</f>
        <v>2579380474.1100001</v>
      </c>
      <c r="G296" s="190"/>
      <c r="H296" s="192"/>
      <c r="I296" s="188"/>
      <c r="J296" s="188"/>
      <c r="K296" s="156"/>
      <c r="L296" s="281"/>
      <c r="M296" s="111"/>
    </row>
    <row r="297" spans="1:13" s="6" customFormat="1" ht="21" x14ac:dyDescent="0.2">
      <c r="A297" s="57"/>
      <c r="B297" s="352"/>
      <c r="C297" s="285"/>
      <c r="D297" s="124" t="s">
        <v>23</v>
      </c>
      <c r="E297" s="215">
        <f t="shared" ref="E297:F298" si="4">E303</f>
        <v>0</v>
      </c>
      <c r="F297" s="215">
        <f t="shared" si="4"/>
        <v>0</v>
      </c>
      <c r="G297" s="190"/>
      <c r="H297" s="192"/>
      <c r="I297" s="188"/>
      <c r="J297" s="188"/>
      <c r="K297" s="156"/>
      <c r="L297" s="281"/>
      <c r="M297" s="111"/>
    </row>
    <row r="298" spans="1:13" s="6" customFormat="1" ht="12.75" x14ac:dyDescent="0.2">
      <c r="A298" s="57"/>
      <c r="B298" s="353"/>
      <c r="C298" s="286"/>
      <c r="D298" s="122" t="s">
        <v>39</v>
      </c>
      <c r="E298" s="214">
        <f t="shared" si="4"/>
        <v>0</v>
      </c>
      <c r="F298" s="214">
        <f t="shared" si="4"/>
        <v>0</v>
      </c>
      <c r="G298" s="190"/>
      <c r="H298" s="192"/>
      <c r="I298" s="188"/>
      <c r="J298" s="188"/>
      <c r="K298" s="156"/>
      <c r="L298" s="282"/>
      <c r="M298" s="111"/>
    </row>
    <row r="299" spans="1:13" s="6" customFormat="1" ht="12.75" x14ac:dyDescent="0.2">
      <c r="A299" s="37" t="s">
        <v>459</v>
      </c>
      <c r="B299" s="351" t="s">
        <v>460</v>
      </c>
      <c r="C299" s="284" t="s">
        <v>10</v>
      </c>
      <c r="D299" s="28" t="s">
        <v>11</v>
      </c>
      <c r="E299" s="46">
        <f>E300+E304</f>
        <v>15000000</v>
      </c>
      <c r="F299" s="46">
        <f>F300+F304</f>
        <v>4275000</v>
      </c>
      <c r="G299" s="284" t="s">
        <v>663</v>
      </c>
      <c r="H299" s="307" t="s">
        <v>515</v>
      </c>
      <c r="I299" s="182" t="s">
        <v>247</v>
      </c>
      <c r="J299" s="182">
        <v>1</v>
      </c>
      <c r="K299" s="235">
        <v>0</v>
      </c>
      <c r="L299" s="280" t="s">
        <v>664</v>
      </c>
      <c r="M299" s="111"/>
    </row>
    <row r="300" spans="1:13" s="6" customFormat="1" ht="21" x14ac:dyDescent="0.2">
      <c r="A300" s="57"/>
      <c r="B300" s="352"/>
      <c r="C300" s="285"/>
      <c r="D300" s="124" t="s">
        <v>14</v>
      </c>
      <c r="E300" s="46">
        <f>E301+E302+E303</f>
        <v>15000000</v>
      </c>
      <c r="F300" s="46">
        <f>F301+F302+F303</f>
        <v>4275000</v>
      </c>
      <c r="G300" s="285"/>
      <c r="H300" s="316"/>
      <c r="I300" s="188"/>
      <c r="J300" s="188"/>
      <c r="K300" s="156"/>
      <c r="L300" s="281"/>
      <c r="M300" s="111"/>
    </row>
    <row r="301" spans="1:13" s="6" customFormat="1" ht="12.75" x14ac:dyDescent="0.2">
      <c r="A301" s="57"/>
      <c r="B301" s="352"/>
      <c r="C301" s="285"/>
      <c r="D301" s="28" t="s">
        <v>17</v>
      </c>
      <c r="E301" s="214">
        <v>15000000</v>
      </c>
      <c r="F301" s="46">
        <v>4275000</v>
      </c>
      <c r="G301" s="285"/>
      <c r="H301" s="192"/>
      <c r="I301" s="188"/>
      <c r="J301" s="188"/>
      <c r="K301" s="156"/>
      <c r="L301" s="281"/>
      <c r="M301" s="111"/>
    </row>
    <row r="302" spans="1:13" s="6" customFormat="1" ht="12.75" x14ac:dyDescent="0.2">
      <c r="A302" s="57"/>
      <c r="B302" s="352"/>
      <c r="C302" s="285"/>
      <c r="D302" s="28" t="s">
        <v>20</v>
      </c>
      <c r="E302" s="46">
        <v>0</v>
      </c>
      <c r="F302" s="46">
        <v>0</v>
      </c>
      <c r="G302" s="285"/>
      <c r="H302" s="192"/>
      <c r="I302" s="188"/>
      <c r="J302" s="188"/>
      <c r="K302" s="156"/>
      <c r="L302" s="281"/>
      <c r="M302" s="111"/>
    </row>
    <row r="303" spans="1:13" s="6" customFormat="1" ht="21" x14ac:dyDescent="0.2">
      <c r="A303" s="57"/>
      <c r="B303" s="352"/>
      <c r="C303" s="285"/>
      <c r="D303" s="124" t="s">
        <v>23</v>
      </c>
      <c r="E303" s="215">
        <v>0</v>
      </c>
      <c r="F303" s="214">
        <v>0</v>
      </c>
      <c r="G303" s="285"/>
      <c r="H303" s="192"/>
      <c r="I303" s="188"/>
      <c r="J303" s="188"/>
      <c r="K303" s="156"/>
      <c r="L303" s="281"/>
      <c r="M303" s="111"/>
    </row>
    <row r="304" spans="1:13" s="6" customFormat="1" ht="12.75" x14ac:dyDescent="0.2">
      <c r="A304" s="57"/>
      <c r="B304" s="353"/>
      <c r="C304" s="286"/>
      <c r="D304" s="122" t="s">
        <v>39</v>
      </c>
      <c r="E304" s="214">
        <v>0</v>
      </c>
      <c r="F304" s="214">
        <v>0</v>
      </c>
      <c r="G304" s="286"/>
      <c r="H304" s="192"/>
      <c r="I304" s="188"/>
      <c r="J304" s="188"/>
      <c r="K304" s="156"/>
      <c r="L304" s="282"/>
      <c r="M304" s="111"/>
    </row>
    <row r="305" spans="1:14" s="6" customFormat="1" ht="12.75" x14ac:dyDescent="0.2">
      <c r="A305" s="165" t="s">
        <v>550</v>
      </c>
      <c r="B305" s="351" t="s">
        <v>551</v>
      </c>
      <c r="C305" s="284" t="s">
        <v>10</v>
      </c>
      <c r="D305" s="28" t="s">
        <v>11</v>
      </c>
      <c r="E305" s="46">
        <f>E306+E310</f>
        <v>2605603940</v>
      </c>
      <c r="F305" s="46">
        <f>F306+F310</f>
        <v>2605435722.9400001</v>
      </c>
      <c r="G305" s="284" t="s">
        <v>665</v>
      </c>
      <c r="H305" s="307" t="s">
        <v>552</v>
      </c>
      <c r="I305" s="182" t="s">
        <v>247</v>
      </c>
      <c r="J305" s="182">
        <v>1</v>
      </c>
      <c r="K305" s="235">
        <v>1</v>
      </c>
      <c r="L305" s="280"/>
      <c r="M305" s="111"/>
    </row>
    <row r="306" spans="1:14" s="6" customFormat="1" ht="21" x14ac:dyDescent="0.2">
      <c r="A306" s="166"/>
      <c r="B306" s="352"/>
      <c r="C306" s="285"/>
      <c r="D306" s="164" t="s">
        <v>14</v>
      </c>
      <c r="E306" s="46">
        <f>E307+E308+E309</f>
        <v>2605603940</v>
      </c>
      <c r="F306" s="46">
        <f>F307+F308+F309</f>
        <v>2605435722.9400001</v>
      </c>
      <c r="G306" s="285"/>
      <c r="H306" s="316"/>
      <c r="I306" s="188"/>
      <c r="J306" s="188"/>
      <c r="K306" s="156"/>
      <c r="L306" s="281"/>
      <c r="M306" s="111"/>
    </row>
    <row r="307" spans="1:14" s="6" customFormat="1" ht="12.75" x14ac:dyDescent="0.2">
      <c r="A307" s="166"/>
      <c r="B307" s="352"/>
      <c r="C307" s="285"/>
      <c r="D307" s="28" t="s">
        <v>17</v>
      </c>
      <c r="E307" s="214">
        <v>26056040</v>
      </c>
      <c r="F307" s="46">
        <v>26055248.829999998</v>
      </c>
      <c r="G307" s="285"/>
      <c r="H307" s="192"/>
      <c r="I307" s="188"/>
      <c r="J307" s="188"/>
      <c r="K307" s="156"/>
      <c r="L307" s="281"/>
      <c r="M307" s="111"/>
    </row>
    <row r="308" spans="1:14" s="6" customFormat="1" ht="12.75" x14ac:dyDescent="0.2">
      <c r="A308" s="166"/>
      <c r="B308" s="352"/>
      <c r="C308" s="285"/>
      <c r="D308" s="28" t="s">
        <v>20</v>
      </c>
      <c r="E308" s="46">
        <v>2579547900</v>
      </c>
      <c r="F308" s="46">
        <v>2579380474.1100001</v>
      </c>
      <c r="G308" s="285"/>
      <c r="H308" s="192"/>
      <c r="I308" s="188"/>
      <c r="J308" s="188"/>
      <c r="K308" s="156"/>
      <c r="L308" s="281"/>
      <c r="M308" s="111"/>
    </row>
    <row r="309" spans="1:14" s="6" customFormat="1" ht="21" x14ac:dyDescent="0.2">
      <c r="A309" s="166"/>
      <c r="B309" s="352"/>
      <c r="C309" s="285"/>
      <c r="D309" s="164" t="s">
        <v>23</v>
      </c>
      <c r="E309" s="215">
        <v>0</v>
      </c>
      <c r="F309" s="214">
        <v>0</v>
      </c>
      <c r="G309" s="285"/>
      <c r="H309" s="192"/>
      <c r="I309" s="188"/>
      <c r="J309" s="188"/>
      <c r="K309" s="156"/>
      <c r="L309" s="281"/>
      <c r="M309" s="111"/>
    </row>
    <row r="310" spans="1:14" s="6" customFormat="1" ht="12.75" x14ac:dyDescent="0.2">
      <c r="A310" s="166"/>
      <c r="B310" s="353"/>
      <c r="C310" s="286"/>
      <c r="D310" s="163" t="s">
        <v>39</v>
      </c>
      <c r="E310" s="214">
        <v>0</v>
      </c>
      <c r="F310" s="214">
        <v>0</v>
      </c>
      <c r="G310" s="286"/>
      <c r="H310" s="192"/>
      <c r="I310" s="188"/>
      <c r="J310" s="188"/>
      <c r="K310" s="156"/>
      <c r="L310" s="282"/>
      <c r="M310" s="111"/>
    </row>
    <row r="311" spans="1:14" s="5" customFormat="1" ht="12.75" x14ac:dyDescent="0.2">
      <c r="A311" s="380" t="s">
        <v>159</v>
      </c>
      <c r="B311" s="383" t="s">
        <v>160</v>
      </c>
      <c r="C311" s="383"/>
      <c r="D311" s="40" t="s">
        <v>11</v>
      </c>
      <c r="E311" s="41">
        <f>E312+E316</f>
        <v>716105160.49000001</v>
      </c>
      <c r="F311" s="41">
        <f>F312+F316</f>
        <v>708640391.29999995</v>
      </c>
      <c r="G311" s="332"/>
      <c r="H311" s="42"/>
      <c r="I311" s="98"/>
      <c r="J311" s="98"/>
      <c r="K311" s="96"/>
      <c r="L311" s="451"/>
      <c r="M311" s="4"/>
      <c r="N311" s="116">
        <f>F317+F377+F389+F413+F443</f>
        <v>708640391.29999995</v>
      </c>
    </row>
    <row r="312" spans="1:14" s="5" customFormat="1" ht="21" x14ac:dyDescent="0.2">
      <c r="A312" s="381"/>
      <c r="B312" s="384"/>
      <c r="C312" s="384"/>
      <c r="D312" s="43" t="s">
        <v>14</v>
      </c>
      <c r="E312" s="41">
        <f>E313+E314+E315</f>
        <v>716105160.49000001</v>
      </c>
      <c r="F312" s="41">
        <f>F313+F314+F315</f>
        <v>708640391.29999995</v>
      </c>
      <c r="G312" s="414"/>
      <c r="H312" s="44"/>
      <c r="I312" s="99"/>
      <c r="J312" s="99"/>
      <c r="K312" s="93"/>
      <c r="L312" s="452"/>
      <c r="M312" s="4"/>
    </row>
    <row r="313" spans="1:14" s="5" customFormat="1" ht="12.75" x14ac:dyDescent="0.2">
      <c r="A313" s="381"/>
      <c r="B313" s="384"/>
      <c r="C313" s="384"/>
      <c r="D313" s="43" t="s">
        <v>17</v>
      </c>
      <c r="E313" s="41">
        <f t="shared" ref="E313:F316" si="5">E319+E379+E391+E415+E433+E445</f>
        <v>277711960.48999995</v>
      </c>
      <c r="F313" s="41">
        <f t="shared" ref="F313" si="6">F319+F379+F391+F415+F433+F445</f>
        <v>273010611.49000001</v>
      </c>
      <c r="G313" s="414"/>
      <c r="H313" s="44"/>
      <c r="I313" s="99"/>
      <c r="J313" s="99"/>
      <c r="K313" s="93"/>
      <c r="L313" s="452"/>
      <c r="M313" s="4"/>
    </row>
    <row r="314" spans="1:14" s="5" customFormat="1" ht="12.75" x14ac:dyDescent="0.2">
      <c r="A314" s="381"/>
      <c r="B314" s="384"/>
      <c r="C314" s="384"/>
      <c r="D314" s="40" t="s">
        <v>20</v>
      </c>
      <c r="E314" s="41">
        <f t="shared" si="5"/>
        <v>438393200</v>
      </c>
      <c r="F314" s="41">
        <f t="shared" ref="F314" si="7">F320+F380+F392+F416+F434+F446</f>
        <v>435629779.81</v>
      </c>
      <c r="G314" s="414"/>
      <c r="H314" s="44"/>
      <c r="I314" s="99"/>
      <c r="J314" s="99"/>
      <c r="K314" s="93"/>
      <c r="L314" s="452"/>
      <c r="M314" s="4"/>
    </row>
    <row r="315" spans="1:14" s="5" customFormat="1" ht="21" x14ac:dyDescent="0.2">
      <c r="A315" s="381"/>
      <c r="B315" s="384"/>
      <c r="C315" s="384"/>
      <c r="D315" s="43" t="s">
        <v>23</v>
      </c>
      <c r="E315" s="41">
        <f t="shared" si="5"/>
        <v>0</v>
      </c>
      <c r="F315" s="41">
        <f t="shared" si="5"/>
        <v>0</v>
      </c>
      <c r="G315" s="414"/>
      <c r="H315" s="44"/>
      <c r="I315" s="99"/>
      <c r="J315" s="99"/>
      <c r="K315" s="93"/>
      <c r="L315" s="452"/>
      <c r="M315" s="4"/>
    </row>
    <row r="316" spans="1:14" s="5" customFormat="1" ht="12.75" x14ac:dyDescent="0.2">
      <c r="A316" s="382"/>
      <c r="B316" s="385"/>
      <c r="C316" s="385"/>
      <c r="D316" s="40" t="s">
        <v>39</v>
      </c>
      <c r="E316" s="41">
        <f t="shared" si="5"/>
        <v>0</v>
      </c>
      <c r="F316" s="41">
        <f t="shared" si="5"/>
        <v>0</v>
      </c>
      <c r="G316" s="415"/>
      <c r="H316" s="45"/>
      <c r="I316" s="100"/>
      <c r="J316" s="100"/>
      <c r="K316" s="94"/>
      <c r="L316" s="453"/>
      <c r="M316" s="4"/>
    </row>
    <row r="317" spans="1:14" s="4" customFormat="1" ht="12.75" x14ac:dyDescent="0.2">
      <c r="A317" s="367" t="s">
        <v>161</v>
      </c>
      <c r="B317" s="330" t="s">
        <v>162</v>
      </c>
      <c r="C317" s="330"/>
      <c r="D317" s="23" t="s">
        <v>11</v>
      </c>
      <c r="E317" s="46">
        <f>E318+E322</f>
        <v>300520723.66999996</v>
      </c>
      <c r="F317" s="46">
        <f>F318+F322</f>
        <v>300514691.81999999</v>
      </c>
      <c r="G317" s="357"/>
      <c r="H317" s="357"/>
      <c r="I317" s="357"/>
      <c r="J317" s="357"/>
      <c r="K317" s="392"/>
      <c r="L317" s="294"/>
    </row>
    <row r="318" spans="1:14" s="4" customFormat="1" ht="21" x14ac:dyDescent="0.2">
      <c r="A318" s="368"/>
      <c r="B318" s="320"/>
      <c r="C318" s="377"/>
      <c r="D318" s="23" t="s">
        <v>14</v>
      </c>
      <c r="E318" s="46">
        <f>E319+E320+E321</f>
        <v>300520723.66999996</v>
      </c>
      <c r="F318" s="46">
        <f>F319+F320+F321</f>
        <v>300514691.81999999</v>
      </c>
      <c r="G318" s="412"/>
      <c r="H318" s="358"/>
      <c r="I318" s="365"/>
      <c r="J318" s="365"/>
      <c r="K318" s="393"/>
      <c r="L318" s="295"/>
    </row>
    <row r="319" spans="1:14" s="4" customFormat="1" ht="12.75" x14ac:dyDescent="0.2">
      <c r="A319" s="368"/>
      <c r="B319" s="320"/>
      <c r="C319" s="377"/>
      <c r="D319" s="23" t="s">
        <v>17</v>
      </c>
      <c r="E319" s="46">
        <f>E325+E331+E355+E361+E367+V375</f>
        <v>242270023.66999999</v>
      </c>
      <c r="F319" s="46">
        <f>F325+F331+F355+F361+F367+W375</f>
        <v>242266023.66999999</v>
      </c>
      <c r="G319" s="412"/>
      <c r="H319" s="358"/>
      <c r="I319" s="365"/>
      <c r="J319" s="365"/>
      <c r="K319" s="393"/>
      <c r="L319" s="295"/>
    </row>
    <row r="320" spans="1:14" s="4" customFormat="1" ht="12.75" x14ac:dyDescent="0.2">
      <c r="A320" s="368"/>
      <c r="B320" s="320"/>
      <c r="C320" s="377"/>
      <c r="D320" s="28" t="s">
        <v>20</v>
      </c>
      <c r="E320" s="46">
        <f>E326+E332+E356+E362+E368+E374</f>
        <v>58250700</v>
      </c>
      <c r="F320" s="46">
        <f>F326+F332+F356+F362+F368+F374</f>
        <v>58248668.149999999</v>
      </c>
      <c r="G320" s="412"/>
      <c r="H320" s="370"/>
      <c r="I320" s="365"/>
      <c r="J320" s="365"/>
      <c r="K320" s="393"/>
      <c r="L320" s="295"/>
    </row>
    <row r="321" spans="1:12" ht="21" x14ac:dyDescent="0.2">
      <c r="A321" s="368"/>
      <c r="B321" s="320"/>
      <c r="C321" s="377"/>
      <c r="D321" s="23" t="s">
        <v>23</v>
      </c>
      <c r="E321" s="46">
        <f t="shared" ref="E321:F322" si="8">E327+E333+E357</f>
        <v>0</v>
      </c>
      <c r="F321" s="46">
        <f t="shared" si="8"/>
        <v>0</v>
      </c>
      <c r="G321" s="412"/>
      <c r="H321" s="365"/>
      <c r="I321" s="365"/>
      <c r="J321" s="365"/>
      <c r="K321" s="393"/>
      <c r="L321" s="295"/>
    </row>
    <row r="322" spans="1:12" ht="12.75" x14ac:dyDescent="0.2">
      <c r="A322" s="369"/>
      <c r="B322" s="320"/>
      <c r="C322" s="411"/>
      <c r="D322" s="28" t="s">
        <v>39</v>
      </c>
      <c r="E322" s="46">
        <f t="shared" si="8"/>
        <v>0</v>
      </c>
      <c r="F322" s="46">
        <f t="shared" si="8"/>
        <v>0</v>
      </c>
      <c r="G322" s="413"/>
      <c r="H322" s="365"/>
      <c r="I322" s="365"/>
      <c r="J322" s="365"/>
      <c r="K322" s="394"/>
      <c r="L322" s="296"/>
    </row>
    <row r="323" spans="1:12" ht="12.75" hidden="1" x14ac:dyDescent="0.2">
      <c r="A323" s="318" t="s">
        <v>163</v>
      </c>
      <c r="B323" s="318" t="s">
        <v>164</v>
      </c>
      <c r="C323" s="318" t="s">
        <v>10</v>
      </c>
      <c r="D323" s="23" t="s">
        <v>11</v>
      </c>
      <c r="E323" s="46">
        <f>E324+E328</f>
        <v>0</v>
      </c>
      <c r="F323" s="46">
        <f>F324+F328</f>
        <v>0</v>
      </c>
      <c r="G323" s="284"/>
      <c r="H323" s="307" t="s">
        <v>165</v>
      </c>
      <c r="I323" s="284" t="s">
        <v>45</v>
      </c>
      <c r="J323" s="284">
        <v>0</v>
      </c>
      <c r="K323" s="298"/>
      <c r="L323" s="315"/>
    </row>
    <row r="324" spans="1:12" ht="21" hidden="1" x14ac:dyDescent="0.2">
      <c r="A324" s="347"/>
      <c r="B324" s="320"/>
      <c r="C324" s="319"/>
      <c r="D324" s="23" t="s">
        <v>14</v>
      </c>
      <c r="E324" s="46">
        <f>E325+E326+E327</f>
        <v>0</v>
      </c>
      <c r="F324" s="46">
        <f>F325+F326+F327</f>
        <v>0</v>
      </c>
      <c r="G324" s="285"/>
      <c r="H324" s="341"/>
      <c r="I324" s="309"/>
      <c r="J324" s="309"/>
      <c r="K324" s="311"/>
      <c r="L324" s="315"/>
    </row>
    <row r="325" spans="1:12" ht="12.75" hidden="1" x14ac:dyDescent="0.2">
      <c r="A325" s="347"/>
      <c r="B325" s="320"/>
      <c r="C325" s="319"/>
      <c r="D325" s="48" t="s">
        <v>17</v>
      </c>
      <c r="E325" s="214">
        <v>0</v>
      </c>
      <c r="F325" s="46">
        <v>0</v>
      </c>
      <c r="G325" s="285"/>
      <c r="H325" s="342"/>
      <c r="I325" s="310"/>
      <c r="J325" s="310"/>
      <c r="K325" s="312"/>
      <c r="L325" s="315"/>
    </row>
    <row r="326" spans="1:12" ht="12.75" hidden="1" x14ac:dyDescent="0.2">
      <c r="A326" s="347"/>
      <c r="B326" s="320"/>
      <c r="C326" s="319"/>
      <c r="D326" s="28" t="s">
        <v>20</v>
      </c>
      <c r="E326" s="46">
        <v>0</v>
      </c>
      <c r="F326" s="46">
        <v>0</v>
      </c>
      <c r="G326" s="285"/>
      <c r="H326" s="316" t="s">
        <v>166</v>
      </c>
      <c r="I326" s="284" t="s">
        <v>45</v>
      </c>
      <c r="J326" s="284">
        <v>0</v>
      </c>
      <c r="K326" s="298"/>
      <c r="L326" s="315"/>
    </row>
    <row r="327" spans="1:12" ht="21" hidden="1" x14ac:dyDescent="0.2">
      <c r="A327" s="347"/>
      <c r="B327" s="320"/>
      <c r="C327" s="319"/>
      <c r="D327" s="23" t="s">
        <v>23</v>
      </c>
      <c r="E327" s="215">
        <v>0</v>
      </c>
      <c r="F327" s="214">
        <v>0</v>
      </c>
      <c r="G327" s="285"/>
      <c r="H327" s="308"/>
      <c r="I327" s="286"/>
      <c r="J327" s="286"/>
      <c r="K327" s="300"/>
      <c r="L327" s="315"/>
    </row>
    <row r="328" spans="1:12" ht="73.5" hidden="1" x14ac:dyDescent="0.2">
      <c r="A328" s="355"/>
      <c r="B328" s="320"/>
      <c r="C328" s="319"/>
      <c r="D328" s="28" t="s">
        <v>39</v>
      </c>
      <c r="E328" s="24">
        <v>0</v>
      </c>
      <c r="F328" s="24">
        <v>0</v>
      </c>
      <c r="G328" s="286"/>
      <c r="H328" s="181" t="s">
        <v>167</v>
      </c>
      <c r="I328" s="191" t="s">
        <v>45</v>
      </c>
      <c r="J328" s="191">
        <v>0</v>
      </c>
      <c r="K328" s="195"/>
      <c r="L328" s="208"/>
    </row>
    <row r="329" spans="1:12" ht="21" x14ac:dyDescent="0.2">
      <c r="A329" s="319" t="s">
        <v>163</v>
      </c>
      <c r="B329" s="318" t="s">
        <v>169</v>
      </c>
      <c r="C329" s="318" t="s">
        <v>10</v>
      </c>
      <c r="D329" s="23" t="s">
        <v>11</v>
      </c>
      <c r="E329" s="46">
        <f>E330+E334</f>
        <v>203044812.19</v>
      </c>
      <c r="F329" s="46">
        <f>F330+F334</f>
        <v>203044812.19</v>
      </c>
      <c r="G329" s="284"/>
      <c r="H329" s="180" t="s">
        <v>170</v>
      </c>
      <c r="I329" s="189" t="s">
        <v>171</v>
      </c>
      <c r="J329" s="189">
        <v>631949</v>
      </c>
      <c r="K329" s="193">
        <v>639316</v>
      </c>
      <c r="L329" s="210"/>
    </row>
    <row r="330" spans="1:12" ht="21" x14ac:dyDescent="0.2">
      <c r="A330" s="347"/>
      <c r="B330" s="320"/>
      <c r="C330" s="319"/>
      <c r="D330" s="23" t="s">
        <v>14</v>
      </c>
      <c r="E330" s="46">
        <f>E331+E332+E333</f>
        <v>203044812.19</v>
      </c>
      <c r="F330" s="46">
        <f>F331+F332+F333</f>
        <v>203044812.19</v>
      </c>
      <c r="G330" s="285"/>
      <c r="H330" s="29" t="s">
        <v>172</v>
      </c>
      <c r="I330" s="189" t="s">
        <v>171</v>
      </c>
      <c r="J330" s="30">
        <v>249595</v>
      </c>
      <c r="K330" s="232">
        <v>256331</v>
      </c>
      <c r="L330" s="210"/>
    </row>
    <row r="331" spans="1:12" ht="21" x14ac:dyDescent="0.2">
      <c r="A331" s="347"/>
      <c r="B331" s="320"/>
      <c r="C331" s="319"/>
      <c r="D331" s="48" t="s">
        <v>17</v>
      </c>
      <c r="E331" s="214">
        <v>203044812.19</v>
      </c>
      <c r="F331" s="46">
        <v>203044812.19</v>
      </c>
      <c r="G331" s="285"/>
      <c r="H331" s="29" t="s">
        <v>173</v>
      </c>
      <c r="I331" s="189" t="s">
        <v>171</v>
      </c>
      <c r="J331" s="30">
        <v>190981</v>
      </c>
      <c r="K331" s="232">
        <v>190987</v>
      </c>
      <c r="L331" s="210"/>
    </row>
    <row r="332" spans="1:12" ht="21" x14ac:dyDescent="0.2">
      <c r="A332" s="347"/>
      <c r="B332" s="320"/>
      <c r="C332" s="319"/>
      <c r="D332" s="28" t="s">
        <v>20</v>
      </c>
      <c r="E332" s="46">
        <v>0</v>
      </c>
      <c r="F332" s="46">
        <v>0</v>
      </c>
      <c r="G332" s="285"/>
      <c r="H332" s="192" t="s">
        <v>174</v>
      </c>
      <c r="I332" s="189" t="s">
        <v>171</v>
      </c>
      <c r="J332" s="190">
        <v>101400</v>
      </c>
      <c r="K332" s="204">
        <v>101400</v>
      </c>
      <c r="L332" s="210"/>
    </row>
    <row r="333" spans="1:12" ht="21" x14ac:dyDescent="0.2">
      <c r="A333" s="347"/>
      <c r="B333" s="320"/>
      <c r="C333" s="319"/>
      <c r="D333" s="23" t="s">
        <v>23</v>
      </c>
      <c r="E333" s="215">
        <v>0</v>
      </c>
      <c r="F333" s="214">
        <v>0</v>
      </c>
      <c r="G333" s="285"/>
      <c r="H333" s="29" t="s">
        <v>175</v>
      </c>
      <c r="I333" s="189" t="s">
        <v>171</v>
      </c>
      <c r="J333" s="189">
        <v>89006</v>
      </c>
      <c r="K333" s="193">
        <v>89631</v>
      </c>
      <c r="L333" s="210"/>
    </row>
    <row r="334" spans="1:12" ht="21" x14ac:dyDescent="0.2">
      <c r="A334" s="347"/>
      <c r="B334" s="320"/>
      <c r="C334" s="319"/>
      <c r="D334" s="48" t="s">
        <v>39</v>
      </c>
      <c r="E334" s="185">
        <v>0</v>
      </c>
      <c r="F334" s="185">
        <v>0</v>
      </c>
      <c r="G334" s="285"/>
      <c r="H334" s="181" t="s">
        <v>176</v>
      </c>
      <c r="I334" s="189" t="s">
        <v>171</v>
      </c>
      <c r="J334" s="30">
        <v>967</v>
      </c>
      <c r="K334" s="232">
        <v>967</v>
      </c>
      <c r="L334" s="210"/>
    </row>
    <row r="335" spans="1:12" ht="21" x14ac:dyDescent="0.2">
      <c r="A335" s="347"/>
      <c r="B335" s="320"/>
      <c r="C335" s="319"/>
      <c r="D335" s="38"/>
      <c r="E335" s="186"/>
      <c r="F335" s="186"/>
      <c r="G335" s="285"/>
      <c r="H335" s="29" t="s">
        <v>177</v>
      </c>
      <c r="I335" s="189" t="s">
        <v>171</v>
      </c>
      <c r="J335" s="30">
        <v>232548</v>
      </c>
      <c r="K335" s="232">
        <v>232943</v>
      </c>
      <c r="L335" s="208"/>
    </row>
    <row r="336" spans="1:12" ht="21" x14ac:dyDescent="0.2">
      <c r="A336" s="347"/>
      <c r="B336" s="320"/>
      <c r="C336" s="319"/>
      <c r="D336" s="38"/>
      <c r="E336" s="186"/>
      <c r="F336" s="186"/>
      <c r="G336" s="285"/>
      <c r="H336" s="192" t="s">
        <v>178</v>
      </c>
      <c r="I336" s="189" t="s">
        <v>171</v>
      </c>
      <c r="J336" s="30">
        <v>70000</v>
      </c>
      <c r="K336" s="193">
        <v>70002</v>
      </c>
      <c r="L336" s="208"/>
    </row>
    <row r="337" spans="1:12" ht="21" x14ac:dyDescent="0.2">
      <c r="A337" s="347"/>
      <c r="B337" s="320"/>
      <c r="C337" s="319"/>
      <c r="D337" s="38"/>
      <c r="E337" s="186"/>
      <c r="F337" s="186"/>
      <c r="G337" s="285"/>
      <c r="H337" s="29" t="s">
        <v>179</v>
      </c>
      <c r="I337" s="189" t="s">
        <v>171</v>
      </c>
      <c r="J337" s="30">
        <v>82107</v>
      </c>
      <c r="K337" s="193">
        <v>82107</v>
      </c>
      <c r="L337" s="208"/>
    </row>
    <row r="338" spans="1:12" ht="21" x14ac:dyDescent="0.2">
      <c r="A338" s="347"/>
      <c r="B338" s="320"/>
      <c r="C338" s="319"/>
      <c r="D338" s="38"/>
      <c r="E338" s="186"/>
      <c r="F338" s="186"/>
      <c r="G338" s="285"/>
      <c r="H338" s="29" t="s">
        <v>180</v>
      </c>
      <c r="I338" s="189" t="s">
        <v>171</v>
      </c>
      <c r="J338" s="30">
        <v>53000</v>
      </c>
      <c r="K338" s="193">
        <v>53000</v>
      </c>
      <c r="L338" s="208"/>
    </row>
    <row r="339" spans="1:12" ht="21" x14ac:dyDescent="0.2">
      <c r="A339" s="347"/>
      <c r="B339" s="320"/>
      <c r="C339" s="319"/>
      <c r="D339" s="38"/>
      <c r="E339" s="186"/>
      <c r="F339" s="186"/>
      <c r="G339" s="285"/>
      <c r="H339" s="181" t="s">
        <v>181</v>
      </c>
      <c r="I339" s="30" t="s">
        <v>171</v>
      </c>
      <c r="J339" s="30">
        <v>26474</v>
      </c>
      <c r="K339" s="232">
        <v>26867</v>
      </c>
      <c r="L339" s="208"/>
    </row>
    <row r="340" spans="1:12" ht="21" x14ac:dyDescent="0.2">
      <c r="A340" s="347"/>
      <c r="B340" s="320"/>
      <c r="C340" s="319"/>
      <c r="D340" s="38"/>
      <c r="E340" s="186"/>
      <c r="F340" s="186"/>
      <c r="G340" s="285"/>
      <c r="H340" s="192" t="s">
        <v>182</v>
      </c>
      <c r="I340" s="189" t="s">
        <v>171</v>
      </c>
      <c r="J340" s="30">
        <v>967</v>
      </c>
      <c r="K340" s="232">
        <v>967</v>
      </c>
      <c r="L340" s="208"/>
    </row>
    <row r="341" spans="1:12" ht="21" x14ac:dyDescent="0.2">
      <c r="A341" s="347"/>
      <c r="B341" s="320"/>
      <c r="C341" s="319"/>
      <c r="D341" s="38"/>
      <c r="E341" s="186"/>
      <c r="F341" s="186"/>
      <c r="G341" s="285"/>
      <c r="H341" s="29" t="s">
        <v>183</v>
      </c>
      <c r="I341" s="189" t="s">
        <v>171</v>
      </c>
      <c r="J341" s="30">
        <v>399401</v>
      </c>
      <c r="K341" s="232">
        <v>406373</v>
      </c>
      <c r="L341" s="208"/>
    </row>
    <row r="342" spans="1:12" ht="21" x14ac:dyDescent="0.2">
      <c r="A342" s="347"/>
      <c r="B342" s="320"/>
      <c r="C342" s="319"/>
      <c r="D342" s="38"/>
      <c r="E342" s="186"/>
      <c r="F342" s="186"/>
      <c r="G342" s="285"/>
      <c r="H342" s="29" t="s">
        <v>184</v>
      </c>
      <c r="I342" s="189" t="s">
        <v>171</v>
      </c>
      <c r="J342" s="30">
        <v>179595</v>
      </c>
      <c r="K342" s="232">
        <v>186329</v>
      </c>
      <c r="L342" s="208"/>
    </row>
    <row r="343" spans="1:12" ht="21" x14ac:dyDescent="0.2">
      <c r="A343" s="347"/>
      <c r="B343" s="320"/>
      <c r="C343" s="319"/>
      <c r="D343" s="38"/>
      <c r="E343" s="186"/>
      <c r="F343" s="186"/>
      <c r="G343" s="285"/>
      <c r="H343" s="29" t="s">
        <v>185</v>
      </c>
      <c r="I343" s="189" t="s">
        <v>171</v>
      </c>
      <c r="J343" s="30">
        <v>108874</v>
      </c>
      <c r="K343" s="195">
        <v>108880</v>
      </c>
      <c r="L343" s="208"/>
    </row>
    <row r="344" spans="1:12" ht="21" x14ac:dyDescent="0.2">
      <c r="A344" s="347"/>
      <c r="B344" s="320"/>
      <c r="C344" s="319"/>
      <c r="D344" s="38"/>
      <c r="E344" s="186"/>
      <c r="F344" s="186"/>
      <c r="G344" s="285"/>
      <c r="H344" s="29" t="s">
        <v>186</v>
      </c>
      <c r="I344" s="189" t="s">
        <v>171</v>
      </c>
      <c r="J344" s="30">
        <v>48400</v>
      </c>
      <c r="K344" s="195">
        <v>48400</v>
      </c>
      <c r="L344" s="208"/>
    </row>
    <row r="345" spans="1:12" ht="21" x14ac:dyDescent="0.2">
      <c r="A345" s="347"/>
      <c r="B345" s="320"/>
      <c r="C345" s="319"/>
      <c r="D345" s="38"/>
      <c r="E345" s="186"/>
      <c r="F345" s="186"/>
      <c r="G345" s="285"/>
      <c r="H345" s="29" t="s">
        <v>187</v>
      </c>
      <c r="I345" s="189" t="s">
        <v>171</v>
      </c>
      <c r="J345" s="30">
        <v>62532</v>
      </c>
      <c r="K345" s="204">
        <v>62764</v>
      </c>
      <c r="L345" s="208"/>
    </row>
    <row r="346" spans="1:12" ht="21" x14ac:dyDescent="0.2">
      <c r="A346" s="347"/>
      <c r="B346" s="320"/>
      <c r="C346" s="319"/>
      <c r="D346" s="38"/>
      <c r="E346" s="186"/>
      <c r="F346" s="186"/>
      <c r="G346" s="285"/>
      <c r="H346" s="29" t="s">
        <v>188</v>
      </c>
      <c r="I346" s="189" t="s">
        <v>171</v>
      </c>
      <c r="J346" s="30">
        <v>142665</v>
      </c>
      <c r="K346" s="232">
        <v>145974</v>
      </c>
      <c r="L346" s="208"/>
    </row>
    <row r="347" spans="1:12" ht="21" x14ac:dyDescent="0.2">
      <c r="A347" s="347"/>
      <c r="B347" s="320"/>
      <c r="C347" s="319"/>
      <c r="D347" s="38"/>
      <c r="E347" s="186"/>
      <c r="F347" s="186"/>
      <c r="G347" s="285"/>
      <c r="H347" s="29" t="s">
        <v>189</v>
      </c>
      <c r="I347" s="189" t="s">
        <v>171</v>
      </c>
      <c r="J347" s="30">
        <v>85521</v>
      </c>
      <c r="K347" s="195">
        <v>88724</v>
      </c>
      <c r="L347" s="208"/>
    </row>
    <row r="348" spans="1:12" ht="21" x14ac:dyDescent="0.2">
      <c r="A348" s="347"/>
      <c r="B348" s="320"/>
      <c r="C348" s="319"/>
      <c r="D348" s="38"/>
      <c r="E348" s="186"/>
      <c r="F348" s="186"/>
      <c r="G348" s="285"/>
      <c r="H348" s="29" t="s">
        <v>190</v>
      </c>
      <c r="I348" s="189" t="s">
        <v>171</v>
      </c>
      <c r="J348" s="30">
        <v>10887</v>
      </c>
      <c r="K348" s="204">
        <v>10888</v>
      </c>
      <c r="L348" s="208"/>
    </row>
    <row r="349" spans="1:12" ht="21" x14ac:dyDescent="0.2">
      <c r="A349" s="347"/>
      <c r="B349" s="320"/>
      <c r="C349" s="319"/>
      <c r="D349" s="38"/>
      <c r="E349" s="186"/>
      <c r="F349" s="186"/>
      <c r="G349" s="285"/>
      <c r="H349" s="29" t="s">
        <v>191</v>
      </c>
      <c r="I349" s="189" t="s">
        <v>171</v>
      </c>
      <c r="J349" s="30">
        <v>23000</v>
      </c>
      <c r="K349" s="232">
        <v>23000</v>
      </c>
      <c r="L349" s="208"/>
    </row>
    <row r="350" spans="1:12" ht="21" x14ac:dyDescent="0.2">
      <c r="A350" s="347"/>
      <c r="B350" s="320"/>
      <c r="C350" s="319"/>
      <c r="D350" s="38"/>
      <c r="E350" s="186"/>
      <c r="F350" s="186"/>
      <c r="G350" s="285"/>
      <c r="H350" s="29" t="s">
        <v>192</v>
      </c>
      <c r="I350" s="189" t="s">
        <v>171</v>
      </c>
      <c r="J350" s="30">
        <v>23257</v>
      </c>
      <c r="K350" s="232">
        <v>23362</v>
      </c>
      <c r="L350" s="208"/>
    </row>
    <row r="351" spans="1:12" ht="31.5" x14ac:dyDescent="0.2">
      <c r="A351" s="347"/>
      <c r="B351" s="320"/>
      <c r="C351" s="319"/>
      <c r="D351" s="38"/>
      <c r="E351" s="215"/>
      <c r="F351" s="215"/>
      <c r="G351" s="285"/>
      <c r="H351" s="29" t="s">
        <v>193</v>
      </c>
      <c r="I351" s="189" t="s">
        <v>45</v>
      </c>
      <c r="J351" s="30">
        <v>100</v>
      </c>
      <c r="K351" s="204">
        <v>100</v>
      </c>
      <c r="L351" s="208"/>
    </row>
    <row r="352" spans="1:12" ht="21" x14ac:dyDescent="0.2">
      <c r="A352" s="347"/>
      <c r="B352" s="320"/>
      <c r="C352" s="319"/>
      <c r="D352" s="23"/>
      <c r="E352" s="215"/>
      <c r="F352" s="216"/>
      <c r="G352" s="286"/>
      <c r="H352" s="180" t="s">
        <v>194</v>
      </c>
      <c r="I352" s="189" t="s">
        <v>45</v>
      </c>
      <c r="J352" s="190">
        <v>54</v>
      </c>
      <c r="K352" s="193">
        <v>54</v>
      </c>
      <c r="L352" s="208"/>
    </row>
    <row r="353" spans="1:12" ht="12.75" x14ac:dyDescent="0.2">
      <c r="A353" s="318" t="s">
        <v>168</v>
      </c>
      <c r="B353" s="318" t="s">
        <v>195</v>
      </c>
      <c r="C353" s="318" t="s">
        <v>10</v>
      </c>
      <c r="D353" s="23" t="s">
        <v>11</v>
      </c>
      <c r="E353" s="46">
        <f>E354+E358</f>
        <v>20663546.48</v>
      </c>
      <c r="F353" s="46">
        <f>F354+F358</f>
        <v>20663546.48</v>
      </c>
      <c r="G353" s="284"/>
      <c r="H353" s="307" t="s">
        <v>196</v>
      </c>
      <c r="I353" s="284" t="s">
        <v>45</v>
      </c>
      <c r="J353" s="284">
        <v>95</v>
      </c>
      <c r="K353" s="298">
        <v>95</v>
      </c>
      <c r="L353" s="280"/>
    </row>
    <row r="354" spans="1:12" ht="21" x14ac:dyDescent="0.2">
      <c r="A354" s="347"/>
      <c r="B354" s="320"/>
      <c r="C354" s="319"/>
      <c r="D354" s="23" t="s">
        <v>14</v>
      </c>
      <c r="E354" s="46">
        <f>E355+E356+E357</f>
        <v>20663546.48</v>
      </c>
      <c r="F354" s="46">
        <f>F355+F356+F357</f>
        <v>20663546.48</v>
      </c>
      <c r="G354" s="285"/>
      <c r="H354" s="313"/>
      <c r="I354" s="309"/>
      <c r="J354" s="309"/>
      <c r="K354" s="311"/>
      <c r="L354" s="281"/>
    </row>
    <row r="355" spans="1:12" ht="12.75" x14ac:dyDescent="0.2">
      <c r="A355" s="347"/>
      <c r="B355" s="320"/>
      <c r="C355" s="319"/>
      <c r="D355" s="48" t="s">
        <v>17</v>
      </c>
      <c r="E355" s="214">
        <v>20663546.48</v>
      </c>
      <c r="F355" s="46">
        <v>20663546.48</v>
      </c>
      <c r="G355" s="285"/>
      <c r="H355" s="313"/>
      <c r="I355" s="309"/>
      <c r="J355" s="309"/>
      <c r="K355" s="311"/>
      <c r="L355" s="281"/>
    </row>
    <row r="356" spans="1:12" ht="12.75" x14ac:dyDescent="0.2">
      <c r="A356" s="347"/>
      <c r="B356" s="320"/>
      <c r="C356" s="319"/>
      <c r="D356" s="28" t="s">
        <v>20</v>
      </c>
      <c r="E356" s="46">
        <v>0</v>
      </c>
      <c r="F356" s="46">
        <v>0</v>
      </c>
      <c r="G356" s="285"/>
      <c r="H356" s="313"/>
      <c r="I356" s="309"/>
      <c r="J356" s="309"/>
      <c r="K356" s="311"/>
      <c r="L356" s="281"/>
    </row>
    <row r="357" spans="1:12" ht="21" x14ac:dyDescent="0.2">
      <c r="A357" s="347"/>
      <c r="B357" s="320"/>
      <c r="C357" s="319"/>
      <c r="D357" s="23" t="s">
        <v>23</v>
      </c>
      <c r="E357" s="215">
        <v>0</v>
      </c>
      <c r="F357" s="214">
        <v>0</v>
      </c>
      <c r="G357" s="285"/>
      <c r="H357" s="313"/>
      <c r="I357" s="309"/>
      <c r="J357" s="309"/>
      <c r="K357" s="311"/>
      <c r="L357" s="281"/>
    </row>
    <row r="358" spans="1:12" ht="12.75" x14ac:dyDescent="0.2">
      <c r="A358" s="355"/>
      <c r="B358" s="320"/>
      <c r="C358" s="319"/>
      <c r="D358" s="28" t="s">
        <v>39</v>
      </c>
      <c r="E358" s="214">
        <v>0</v>
      </c>
      <c r="F358" s="214">
        <v>0</v>
      </c>
      <c r="G358" s="286"/>
      <c r="H358" s="314"/>
      <c r="I358" s="310"/>
      <c r="J358" s="310"/>
      <c r="K358" s="312"/>
      <c r="L358" s="282"/>
    </row>
    <row r="359" spans="1:12" ht="12.75" x14ac:dyDescent="0.2">
      <c r="A359" s="318" t="s">
        <v>553</v>
      </c>
      <c r="B359" s="318" t="s">
        <v>554</v>
      </c>
      <c r="C359" s="318" t="s">
        <v>10</v>
      </c>
      <c r="D359" s="164" t="s">
        <v>11</v>
      </c>
      <c r="E359" s="46">
        <f>E360+E364</f>
        <v>4492000</v>
      </c>
      <c r="F359" s="46">
        <f>F360+F364</f>
        <v>4488000</v>
      </c>
      <c r="G359" s="284" t="s">
        <v>631</v>
      </c>
      <c r="H359" s="307" t="s">
        <v>555</v>
      </c>
      <c r="I359" s="284" t="s">
        <v>22</v>
      </c>
      <c r="J359" s="284">
        <v>75</v>
      </c>
      <c r="K359" s="298">
        <v>75</v>
      </c>
      <c r="L359" s="280"/>
    </row>
    <row r="360" spans="1:12" ht="21" x14ac:dyDescent="0.2">
      <c r="A360" s="347"/>
      <c r="B360" s="320"/>
      <c r="C360" s="319"/>
      <c r="D360" s="164" t="s">
        <v>14</v>
      </c>
      <c r="E360" s="46">
        <f>E361+E362+E363</f>
        <v>4492000</v>
      </c>
      <c r="F360" s="46">
        <f>F361+F362+F363</f>
        <v>4488000</v>
      </c>
      <c r="G360" s="285"/>
      <c r="H360" s="313"/>
      <c r="I360" s="309"/>
      <c r="J360" s="309"/>
      <c r="K360" s="311"/>
      <c r="L360" s="281"/>
    </row>
    <row r="361" spans="1:12" ht="12.75" x14ac:dyDescent="0.2">
      <c r="A361" s="347"/>
      <c r="B361" s="320"/>
      <c r="C361" s="319"/>
      <c r="D361" s="163" t="s">
        <v>17</v>
      </c>
      <c r="E361" s="214">
        <v>4492000</v>
      </c>
      <c r="F361" s="46">
        <v>4488000</v>
      </c>
      <c r="G361" s="285"/>
      <c r="H361" s="313"/>
      <c r="I361" s="309"/>
      <c r="J361" s="309"/>
      <c r="K361" s="311"/>
      <c r="L361" s="281"/>
    </row>
    <row r="362" spans="1:12" ht="12.75" x14ac:dyDescent="0.2">
      <c r="A362" s="347"/>
      <c r="B362" s="320"/>
      <c r="C362" s="319"/>
      <c r="D362" s="28" t="s">
        <v>20</v>
      </c>
      <c r="E362" s="46">
        <v>0</v>
      </c>
      <c r="F362" s="46">
        <v>0</v>
      </c>
      <c r="G362" s="285"/>
      <c r="H362" s="313"/>
      <c r="I362" s="309"/>
      <c r="J362" s="309"/>
      <c r="K362" s="311"/>
      <c r="L362" s="281"/>
    </row>
    <row r="363" spans="1:12" ht="21" x14ac:dyDescent="0.2">
      <c r="A363" s="347"/>
      <c r="B363" s="320"/>
      <c r="C363" s="319"/>
      <c r="D363" s="164" t="s">
        <v>23</v>
      </c>
      <c r="E363" s="215">
        <v>0</v>
      </c>
      <c r="F363" s="214">
        <v>0</v>
      </c>
      <c r="G363" s="285"/>
      <c r="H363" s="313"/>
      <c r="I363" s="309"/>
      <c r="J363" s="309"/>
      <c r="K363" s="311"/>
      <c r="L363" s="281"/>
    </row>
    <row r="364" spans="1:12" ht="12.75" x14ac:dyDescent="0.2">
      <c r="A364" s="355"/>
      <c r="B364" s="320"/>
      <c r="C364" s="319"/>
      <c r="D364" s="28" t="s">
        <v>39</v>
      </c>
      <c r="E364" s="214">
        <v>0</v>
      </c>
      <c r="F364" s="214">
        <v>0</v>
      </c>
      <c r="G364" s="286"/>
      <c r="H364" s="314"/>
      <c r="I364" s="310"/>
      <c r="J364" s="310"/>
      <c r="K364" s="312"/>
      <c r="L364" s="282"/>
    </row>
    <row r="365" spans="1:12" ht="12.75" x14ac:dyDescent="0.2">
      <c r="A365" s="318" t="s">
        <v>556</v>
      </c>
      <c r="B365" s="318" t="s">
        <v>557</v>
      </c>
      <c r="C365" s="318" t="s">
        <v>10</v>
      </c>
      <c r="D365" s="164" t="s">
        <v>11</v>
      </c>
      <c r="E365" s="46">
        <f>E366+E370</f>
        <v>14069665</v>
      </c>
      <c r="F365" s="46">
        <f>F366+F370</f>
        <v>14069665</v>
      </c>
      <c r="G365" s="284"/>
      <c r="H365" s="307" t="s">
        <v>558</v>
      </c>
      <c r="I365" s="284" t="s">
        <v>22</v>
      </c>
      <c r="J365" s="284">
        <v>1000</v>
      </c>
      <c r="K365" s="298">
        <v>1000</v>
      </c>
      <c r="L365" s="280"/>
    </row>
    <row r="366" spans="1:12" ht="21" x14ac:dyDescent="0.2">
      <c r="A366" s="347"/>
      <c r="B366" s="320"/>
      <c r="C366" s="319"/>
      <c r="D366" s="164" t="s">
        <v>14</v>
      </c>
      <c r="E366" s="46">
        <f>E367+E368+E369</f>
        <v>14069665</v>
      </c>
      <c r="F366" s="46">
        <f>F367+F368+F369</f>
        <v>14069665</v>
      </c>
      <c r="G366" s="285"/>
      <c r="H366" s="313"/>
      <c r="I366" s="309"/>
      <c r="J366" s="309"/>
      <c r="K366" s="311"/>
      <c r="L366" s="281"/>
    </row>
    <row r="367" spans="1:12" ht="12.75" x14ac:dyDescent="0.2">
      <c r="A367" s="347"/>
      <c r="B367" s="320"/>
      <c r="C367" s="319"/>
      <c r="D367" s="163" t="s">
        <v>17</v>
      </c>
      <c r="E367" s="214">
        <v>14069665</v>
      </c>
      <c r="F367" s="46">
        <v>14069665</v>
      </c>
      <c r="G367" s="285"/>
      <c r="H367" s="313"/>
      <c r="I367" s="309"/>
      <c r="J367" s="309"/>
      <c r="K367" s="311"/>
      <c r="L367" s="281"/>
    </row>
    <row r="368" spans="1:12" ht="12.75" x14ac:dyDescent="0.2">
      <c r="A368" s="347"/>
      <c r="B368" s="320"/>
      <c r="C368" s="319"/>
      <c r="D368" s="28" t="s">
        <v>20</v>
      </c>
      <c r="E368" s="46">
        <v>0</v>
      </c>
      <c r="F368" s="46">
        <v>0</v>
      </c>
      <c r="G368" s="285"/>
      <c r="H368" s="313"/>
      <c r="I368" s="309"/>
      <c r="J368" s="309"/>
      <c r="K368" s="311"/>
      <c r="L368" s="281"/>
    </row>
    <row r="369" spans="1:12" ht="21" x14ac:dyDescent="0.2">
      <c r="A369" s="347"/>
      <c r="B369" s="320"/>
      <c r="C369" s="319"/>
      <c r="D369" s="164" t="s">
        <v>23</v>
      </c>
      <c r="E369" s="215">
        <v>0</v>
      </c>
      <c r="F369" s="214">
        <v>0</v>
      </c>
      <c r="G369" s="285"/>
      <c r="H369" s="313"/>
      <c r="I369" s="309"/>
      <c r="J369" s="309"/>
      <c r="K369" s="311"/>
      <c r="L369" s="281"/>
    </row>
    <row r="370" spans="1:12" ht="12.75" x14ac:dyDescent="0.2">
      <c r="A370" s="355"/>
      <c r="B370" s="320"/>
      <c r="C370" s="319"/>
      <c r="D370" s="28" t="s">
        <v>39</v>
      </c>
      <c r="E370" s="214">
        <v>0</v>
      </c>
      <c r="F370" s="214">
        <v>0</v>
      </c>
      <c r="G370" s="286"/>
      <c r="H370" s="314"/>
      <c r="I370" s="310"/>
      <c r="J370" s="310"/>
      <c r="K370" s="312"/>
      <c r="L370" s="282"/>
    </row>
    <row r="371" spans="1:12" ht="12.75" x14ac:dyDescent="0.2">
      <c r="A371" s="318" t="s">
        <v>559</v>
      </c>
      <c r="B371" s="318" t="s">
        <v>560</v>
      </c>
      <c r="C371" s="318" t="s">
        <v>10</v>
      </c>
      <c r="D371" s="164" t="s">
        <v>11</v>
      </c>
      <c r="E371" s="46">
        <f>E372+E376</f>
        <v>58250700</v>
      </c>
      <c r="F371" s="46">
        <f>F372+F376</f>
        <v>58248668.149999999</v>
      </c>
      <c r="G371" s="284" t="s">
        <v>632</v>
      </c>
      <c r="H371" s="307" t="s">
        <v>558</v>
      </c>
      <c r="I371" s="284" t="s">
        <v>22</v>
      </c>
      <c r="J371" s="284">
        <v>4764</v>
      </c>
      <c r="K371" s="298">
        <v>4764</v>
      </c>
      <c r="L371" s="280"/>
    </row>
    <row r="372" spans="1:12" ht="21" x14ac:dyDescent="0.2">
      <c r="A372" s="347"/>
      <c r="B372" s="320"/>
      <c r="C372" s="319"/>
      <c r="D372" s="164" t="s">
        <v>14</v>
      </c>
      <c r="E372" s="46">
        <f>E373+E374+E375</f>
        <v>58250700</v>
      </c>
      <c r="F372" s="46">
        <f>F373+F374+F375</f>
        <v>58248668.149999999</v>
      </c>
      <c r="G372" s="285"/>
      <c r="H372" s="313"/>
      <c r="I372" s="309"/>
      <c r="J372" s="309"/>
      <c r="K372" s="311"/>
      <c r="L372" s="281"/>
    </row>
    <row r="373" spans="1:12" ht="12.75" x14ac:dyDescent="0.2">
      <c r="A373" s="347"/>
      <c r="B373" s="320"/>
      <c r="C373" s="319"/>
      <c r="D373" s="163" t="s">
        <v>17</v>
      </c>
      <c r="E373" s="214">
        <v>0</v>
      </c>
      <c r="F373" s="46">
        <v>0</v>
      </c>
      <c r="G373" s="285"/>
      <c r="H373" s="313"/>
      <c r="I373" s="309"/>
      <c r="J373" s="309"/>
      <c r="K373" s="311"/>
      <c r="L373" s="281"/>
    </row>
    <row r="374" spans="1:12" ht="12.75" x14ac:dyDescent="0.2">
      <c r="A374" s="347"/>
      <c r="B374" s="320"/>
      <c r="C374" s="319"/>
      <c r="D374" s="28" t="s">
        <v>20</v>
      </c>
      <c r="E374" s="46">
        <v>58250700</v>
      </c>
      <c r="F374" s="46">
        <v>58248668.149999999</v>
      </c>
      <c r="G374" s="285"/>
      <c r="H374" s="313"/>
      <c r="I374" s="309"/>
      <c r="J374" s="309"/>
      <c r="K374" s="311"/>
      <c r="L374" s="281"/>
    </row>
    <row r="375" spans="1:12" ht="21" x14ac:dyDescent="0.2">
      <c r="A375" s="347"/>
      <c r="B375" s="320"/>
      <c r="C375" s="319"/>
      <c r="D375" s="164" t="s">
        <v>23</v>
      </c>
      <c r="E375" s="215">
        <v>0</v>
      </c>
      <c r="F375" s="214">
        <v>0</v>
      </c>
      <c r="G375" s="285"/>
      <c r="H375" s="313"/>
      <c r="I375" s="309"/>
      <c r="J375" s="309"/>
      <c r="K375" s="311"/>
      <c r="L375" s="281"/>
    </row>
    <row r="376" spans="1:12" ht="12.75" x14ac:dyDescent="0.2">
      <c r="A376" s="355"/>
      <c r="B376" s="320"/>
      <c r="C376" s="319"/>
      <c r="D376" s="28" t="s">
        <v>39</v>
      </c>
      <c r="E376" s="214">
        <v>0</v>
      </c>
      <c r="F376" s="214">
        <v>0</v>
      </c>
      <c r="G376" s="286"/>
      <c r="H376" s="314"/>
      <c r="I376" s="310"/>
      <c r="J376" s="310"/>
      <c r="K376" s="312"/>
      <c r="L376" s="282"/>
    </row>
    <row r="377" spans="1:12" s="4" customFormat="1" ht="12.75" x14ac:dyDescent="0.2">
      <c r="A377" s="367" t="s">
        <v>197</v>
      </c>
      <c r="B377" s="330" t="s">
        <v>198</v>
      </c>
      <c r="C377" s="330"/>
      <c r="D377" s="23" t="s">
        <v>11</v>
      </c>
      <c r="E377" s="46">
        <f>E378+E382</f>
        <v>28736455</v>
      </c>
      <c r="F377" s="46">
        <f>F378+F382</f>
        <v>28736092.59</v>
      </c>
      <c r="G377" s="357"/>
      <c r="H377" s="357"/>
      <c r="I377" s="357"/>
      <c r="J377" s="357"/>
      <c r="K377" s="392"/>
      <c r="L377" s="294"/>
    </row>
    <row r="378" spans="1:12" s="4" customFormat="1" ht="21" x14ac:dyDescent="0.2">
      <c r="A378" s="368"/>
      <c r="B378" s="320"/>
      <c r="C378" s="377"/>
      <c r="D378" s="23" t="s">
        <v>14</v>
      </c>
      <c r="E378" s="46">
        <f>E379+E380+E381</f>
        <v>28736455</v>
      </c>
      <c r="F378" s="46">
        <f>F379+F380+F381</f>
        <v>28736092.59</v>
      </c>
      <c r="G378" s="412"/>
      <c r="H378" s="358"/>
      <c r="I378" s="365"/>
      <c r="J378" s="365"/>
      <c r="K378" s="393"/>
      <c r="L378" s="295"/>
    </row>
    <row r="379" spans="1:12" s="4" customFormat="1" ht="12.75" x14ac:dyDescent="0.2">
      <c r="A379" s="368"/>
      <c r="B379" s="320"/>
      <c r="C379" s="377"/>
      <c r="D379" s="23" t="s">
        <v>17</v>
      </c>
      <c r="E379" s="46">
        <f t="shared" ref="E379:F382" si="9">E385</f>
        <v>28736455</v>
      </c>
      <c r="F379" s="46">
        <f t="shared" si="9"/>
        <v>28736092.59</v>
      </c>
      <c r="G379" s="412"/>
      <c r="H379" s="358"/>
      <c r="I379" s="365"/>
      <c r="J379" s="365"/>
      <c r="K379" s="393"/>
      <c r="L379" s="295"/>
    </row>
    <row r="380" spans="1:12" s="4" customFormat="1" ht="12.75" x14ac:dyDescent="0.2">
      <c r="A380" s="368"/>
      <c r="B380" s="320"/>
      <c r="C380" s="377"/>
      <c r="D380" s="28" t="s">
        <v>20</v>
      </c>
      <c r="E380" s="46">
        <f t="shared" si="9"/>
        <v>0</v>
      </c>
      <c r="F380" s="46">
        <f t="shared" si="9"/>
        <v>0</v>
      </c>
      <c r="G380" s="412"/>
      <c r="H380" s="370"/>
      <c r="I380" s="365"/>
      <c r="J380" s="365"/>
      <c r="K380" s="393"/>
      <c r="L380" s="295"/>
    </row>
    <row r="381" spans="1:12" ht="21" x14ac:dyDescent="0.2">
      <c r="A381" s="368"/>
      <c r="B381" s="320"/>
      <c r="C381" s="377"/>
      <c r="D381" s="23" t="s">
        <v>23</v>
      </c>
      <c r="E381" s="46">
        <f t="shared" si="9"/>
        <v>0</v>
      </c>
      <c r="F381" s="46">
        <f t="shared" si="9"/>
        <v>0</v>
      </c>
      <c r="G381" s="412"/>
      <c r="H381" s="365"/>
      <c r="I381" s="365"/>
      <c r="J381" s="365"/>
      <c r="K381" s="393"/>
      <c r="L381" s="295"/>
    </row>
    <row r="382" spans="1:12" ht="12.75" x14ac:dyDescent="0.2">
      <c r="A382" s="369"/>
      <c r="B382" s="320"/>
      <c r="C382" s="411"/>
      <c r="D382" s="28" t="s">
        <v>39</v>
      </c>
      <c r="E382" s="46">
        <f t="shared" si="9"/>
        <v>0</v>
      </c>
      <c r="F382" s="46">
        <f t="shared" si="9"/>
        <v>0</v>
      </c>
      <c r="G382" s="413"/>
      <c r="H382" s="365"/>
      <c r="I382" s="365"/>
      <c r="J382" s="365"/>
      <c r="K382" s="394"/>
      <c r="L382" s="296"/>
    </row>
    <row r="383" spans="1:12" ht="12.75" x14ac:dyDescent="0.2">
      <c r="A383" s="318" t="s">
        <v>199</v>
      </c>
      <c r="B383" s="318" t="s">
        <v>200</v>
      </c>
      <c r="C383" s="318" t="s">
        <v>10</v>
      </c>
      <c r="D383" s="23" t="s">
        <v>11</v>
      </c>
      <c r="E383" s="46">
        <f>E384+E388</f>
        <v>28736455</v>
      </c>
      <c r="F383" s="46">
        <f>F384+F388</f>
        <v>28736092.59</v>
      </c>
      <c r="G383" s="284" t="s">
        <v>634</v>
      </c>
      <c r="H383" s="307" t="s">
        <v>201</v>
      </c>
      <c r="I383" s="284" t="s">
        <v>202</v>
      </c>
      <c r="J383" s="284">
        <v>27080</v>
      </c>
      <c r="K383" s="298">
        <v>30021</v>
      </c>
      <c r="L383" s="280" t="s">
        <v>633</v>
      </c>
    </row>
    <row r="384" spans="1:12" ht="21" x14ac:dyDescent="0.2">
      <c r="A384" s="347"/>
      <c r="B384" s="320"/>
      <c r="C384" s="319"/>
      <c r="D384" s="23" t="s">
        <v>14</v>
      </c>
      <c r="E384" s="46">
        <f>E385+E386+E387</f>
        <v>28736455</v>
      </c>
      <c r="F384" s="46">
        <f>F385+F386+F387</f>
        <v>28736092.59</v>
      </c>
      <c r="G384" s="285"/>
      <c r="H384" s="313"/>
      <c r="I384" s="309"/>
      <c r="J384" s="309"/>
      <c r="K384" s="311"/>
      <c r="L384" s="281"/>
    </row>
    <row r="385" spans="1:12" ht="12.75" x14ac:dyDescent="0.2">
      <c r="A385" s="347"/>
      <c r="B385" s="320"/>
      <c r="C385" s="319"/>
      <c r="D385" s="48" t="s">
        <v>17</v>
      </c>
      <c r="E385" s="214">
        <v>28736455</v>
      </c>
      <c r="F385" s="46">
        <v>28736092.59</v>
      </c>
      <c r="G385" s="285"/>
      <c r="H385" s="313"/>
      <c r="I385" s="309"/>
      <c r="J385" s="309"/>
      <c r="K385" s="311"/>
      <c r="L385" s="281"/>
    </row>
    <row r="386" spans="1:12" ht="12.75" x14ac:dyDescent="0.2">
      <c r="A386" s="347"/>
      <c r="B386" s="320"/>
      <c r="C386" s="319"/>
      <c r="D386" s="28" t="s">
        <v>20</v>
      </c>
      <c r="E386" s="46">
        <v>0</v>
      </c>
      <c r="F386" s="46">
        <v>0</v>
      </c>
      <c r="G386" s="285"/>
      <c r="H386" s="313"/>
      <c r="I386" s="309"/>
      <c r="J386" s="309"/>
      <c r="K386" s="311"/>
      <c r="L386" s="281"/>
    </row>
    <row r="387" spans="1:12" ht="21" x14ac:dyDescent="0.2">
      <c r="A387" s="347"/>
      <c r="B387" s="320"/>
      <c r="C387" s="319"/>
      <c r="D387" s="23" t="s">
        <v>23</v>
      </c>
      <c r="E387" s="215">
        <v>0</v>
      </c>
      <c r="F387" s="214">
        <v>0</v>
      </c>
      <c r="G387" s="285"/>
      <c r="H387" s="313"/>
      <c r="I387" s="309"/>
      <c r="J387" s="309"/>
      <c r="K387" s="311"/>
      <c r="L387" s="281"/>
    </row>
    <row r="388" spans="1:12" ht="12.75" x14ac:dyDescent="0.2">
      <c r="A388" s="355"/>
      <c r="B388" s="320"/>
      <c r="C388" s="319"/>
      <c r="D388" s="28" t="s">
        <v>39</v>
      </c>
      <c r="E388" s="214">
        <v>0</v>
      </c>
      <c r="F388" s="214">
        <v>0</v>
      </c>
      <c r="G388" s="286"/>
      <c r="H388" s="314"/>
      <c r="I388" s="310"/>
      <c r="J388" s="310"/>
      <c r="K388" s="312"/>
      <c r="L388" s="282"/>
    </row>
    <row r="389" spans="1:12" s="4" customFormat="1" ht="12.75" x14ac:dyDescent="0.2">
      <c r="A389" s="367" t="s">
        <v>203</v>
      </c>
      <c r="B389" s="330" t="s">
        <v>204</v>
      </c>
      <c r="C389" s="330"/>
      <c r="D389" s="23" t="s">
        <v>11</v>
      </c>
      <c r="E389" s="46">
        <f>E390+E394</f>
        <v>269262100</v>
      </c>
      <c r="F389" s="46">
        <f>F390+F394</f>
        <v>266500711.66</v>
      </c>
      <c r="G389" s="357"/>
      <c r="H389" s="357"/>
      <c r="I389" s="357"/>
      <c r="J389" s="357"/>
      <c r="K389" s="392"/>
      <c r="L389" s="294"/>
    </row>
    <row r="390" spans="1:12" s="4" customFormat="1" ht="21" x14ac:dyDescent="0.2">
      <c r="A390" s="368"/>
      <c r="B390" s="320"/>
      <c r="C390" s="377"/>
      <c r="D390" s="23" t="s">
        <v>14</v>
      </c>
      <c r="E390" s="46">
        <f>E391+E392+E393</f>
        <v>269262100</v>
      </c>
      <c r="F390" s="46">
        <f>F391+F392+F393</f>
        <v>266500711.66</v>
      </c>
      <c r="G390" s="412"/>
      <c r="H390" s="358"/>
      <c r="I390" s="365"/>
      <c r="J390" s="365"/>
      <c r="K390" s="393"/>
      <c r="L390" s="295"/>
    </row>
    <row r="391" spans="1:12" s="4" customFormat="1" ht="12.75" x14ac:dyDescent="0.2">
      <c r="A391" s="368"/>
      <c r="B391" s="320"/>
      <c r="C391" s="377"/>
      <c r="D391" s="23" t="s">
        <v>17</v>
      </c>
      <c r="E391" s="46">
        <f t="shared" ref="E391:F394" si="10">E397+E409+E403</f>
        <v>0</v>
      </c>
      <c r="F391" s="46">
        <f t="shared" si="10"/>
        <v>0</v>
      </c>
      <c r="G391" s="412"/>
      <c r="H391" s="358"/>
      <c r="I391" s="365"/>
      <c r="J391" s="365"/>
      <c r="K391" s="393"/>
      <c r="L391" s="295"/>
    </row>
    <row r="392" spans="1:12" s="4" customFormat="1" ht="12.75" x14ac:dyDescent="0.2">
      <c r="A392" s="368"/>
      <c r="B392" s="320"/>
      <c r="C392" s="377"/>
      <c r="D392" s="28" t="s">
        <v>20</v>
      </c>
      <c r="E392" s="46">
        <f t="shared" si="10"/>
        <v>269262100</v>
      </c>
      <c r="F392" s="46">
        <f t="shared" si="10"/>
        <v>266500711.66</v>
      </c>
      <c r="G392" s="412"/>
      <c r="H392" s="370"/>
      <c r="I392" s="365"/>
      <c r="J392" s="365"/>
      <c r="K392" s="393"/>
      <c r="L392" s="295"/>
    </row>
    <row r="393" spans="1:12" ht="21" x14ac:dyDescent="0.2">
      <c r="A393" s="368"/>
      <c r="B393" s="320"/>
      <c r="C393" s="377"/>
      <c r="D393" s="23" t="s">
        <v>23</v>
      </c>
      <c r="E393" s="46">
        <f t="shared" si="10"/>
        <v>0</v>
      </c>
      <c r="F393" s="46">
        <f t="shared" si="10"/>
        <v>0</v>
      </c>
      <c r="G393" s="412"/>
      <c r="H393" s="365"/>
      <c r="I393" s="365"/>
      <c r="J393" s="365"/>
      <c r="K393" s="393"/>
      <c r="L393" s="295"/>
    </row>
    <row r="394" spans="1:12" ht="12.75" x14ac:dyDescent="0.2">
      <c r="A394" s="369"/>
      <c r="B394" s="320"/>
      <c r="C394" s="411"/>
      <c r="D394" s="28" t="s">
        <v>39</v>
      </c>
      <c r="E394" s="46">
        <f t="shared" si="10"/>
        <v>0</v>
      </c>
      <c r="F394" s="46">
        <f t="shared" si="10"/>
        <v>0</v>
      </c>
      <c r="G394" s="413"/>
      <c r="H394" s="365"/>
      <c r="I394" s="365"/>
      <c r="J394" s="365"/>
      <c r="K394" s="394"/>
      <c r="L394" s="296"/>
    </row>
    <row r="395" spans="1:12" ht="12.75" x14ac:dyDescent="0.2">
      <c r="A395" s="318" t="s">
        <v>205</v>
      </c>
      <c r="B395" s="318" t="s">
        <v>206</v>
      </c>
      <c r="C395" s="318" t="s">
        <v>10</v>
      </c>
      <c r="D395" s="23" t="s">
        <v>11</v>
      </c>
      <c r="E395" s="46">
        <f>E396+E400</f>
        <v>69026300</v>
      </c>
      <c r="F395" s="46">
        <f>F396+F400</f>
        <v>68553389.280000001</v>
      </c>
      <c r="G395" s="284" t="s">
        <v>635</v>
      </c>
      <c r="H395" s="307" t="s">
        <v>207</v>
      </c>
      <c r="I395" s="284" t="s">
        <v>22</v>
      </c>
      <c r="J395" s="284">
        <v>15931</v>
      </c>
      <c r="K395" s="298">
        <v>16301</v>
      </c>
      <c r="L395" s="280" t="s">
        <v>597</v>
      </c>
    </row>
    <row r="396" spans="1:12" ht="21" x14ac:dyDescent="0.2">
      <c r="A396" s="347"/>
      <c r="B396" s="320"/>
      <c r="C396" s="319"/>
      <c r="D396" s="23" t="s">
        <v>14</v>
      </c>
      <c r="E396" s="46">
        <f>E397+E398+E399</f>
        <v>69026300</v>
      </c>
      <c r="F396" s="46">
        <f>F397+F398+F399</f>
        <v>68553389.280000001</v>
      </c>
      <c r="G396" s="285"/>
      <c r="H396" s="313"/>
      <c r="I396" s="309"/>
      <c r="J396" s="309"/>
      <c r="K396" s="311"/>
      <c r="L396" s="281"/>
    </row>
    <row r="397" spans="1:12" ht="12.75" x14ac:dyDescent="0.2">
      <c r="A397" s="347"/>
      <c r="B397" s="320"/>
      <c r="C397" s="319"/>
      <c r="D397" s="48" t="s">
        <v>17</v>
      </c>
      <c r="E397" s="214">
        <v>0</v>
      </c>
      <c r="F397" s="46"/>
      <c r="G397" s="285"/>
      <c r="H397" s="313"/>
      <c r="I397" s="309"/>
      <c r="J397" s="309"/>
      <c r="K397" s="311"/>
      <c r="L397" s="281"/>
    </row>
    <row r="398" spans="1:12" ht="12.75" x14ac:dyDescent="0.2">
      <c r="A398" s="347"/>
      <c r="B398" s="320"/>
      <c r="C398" s="319"/>
      <c r="D398" s="28" t="s">
        <v>20</v>
      </c>
      <c r="E398" s="46">
        <v>69026300</v>
      </c>
      <c r="F398" s="46">
        <v>68553389.280000001</v>
      </c>
      <c r="G398" s="285"/>
      <c r="H398" s="313"/>
      <c r="I398" s="309"/>
      <c r="J398" s="309"/>
      <c r="K398" s="311"/>
      <c r="L398" s="281"/>
    </row>
    <row r="399" spans="1:12" ht="21" x14ac:dyDescent="0.2">
      <c r="A399" s="347"/>
      <c r="B399" s="320"/>
      <c r="C399" s="319"/>
      <c r="D399" s="23" t="s">
        <v>23</v>
      </c>
      <c r="E399" s="215">
        <v>0</v>
      </c>
      <c r="F399" s="214">
        <v>0</v>
      </c>
      <c r="G399" s="285"/>
      <c r="H399" s="313"/>
      <c r="I399" s="309"/>
      <c r="J399" s="309"/>
      <c r="K399" s="311"/>
      <c r="L399" s="281"/>
    </row>
    <row r="400" spans="1:12" ht="62.25" customHeight="1" x14ac:dyDescent="0.2">
      <c r="A400" s="355"/>
      <c r="B400" s="320"/>
      <c r="C400" s="319"/>
      <c r="D400" s="28" t="s">
        <v>39</v>
      </c>
      <c r="E400" s="185">
        <v>0</v>
      </c>
      <c r="F400" s="185">
        <v>0</v>
      </c>
      <c r="G400" s="286"/>
      <c r="H400" s="314"/>
      <c r="I400" s="310"/>
      <c r="J400" s="310"/>
      <c r="K400" s="312"/>
      <c r="L400" s="282"/>
    </row>
    <row r="401" spans="1:12" ht="12.75" x14ac:dyDescent="0.2">
      <c r="A401" s="318" t="s">
        <v>208</v>
      </c>
      <c r="B401" s="318" t="s">
        <v>209</v>
      </c>
      <c r="C401" s="318" t="s">
        <v>10</v>
      </c>
      <c r="D401" s="23" t="s">
        <v>11</v>
      </c>
      <c r="E401" s="46">
        <f>E402+E406</f>
        <v>197269100</v>
      </c>
      <c r="F401" s="46">
        <f>F402+F406</f>
        <v>194980622.38</v>
      </c>
      <c r="G401" s="284" t="s">
        <v>636</v>
      </c>
      <c r="H401" s="307" t="s">
        <v>210</v>
      </c>
      <c r="I401" s="284" t="s">
        <v>22</v>
      </c>
      <c r="J401" s="284">
        <v>15931</v>
      </c>
      <c r="K401" s="298">
        <v>16301</v>
      </c>
      <c r="L401" s="280" t="s">
        <v>598</v>
      </c>
    </row>
    <row r="402" spans="1:12" ht="21" x14ac:dyDescent="0.2">
      <c r="A402" s="347"/>
      <c r="B402" s="320"/>
      <c r="C402" s="319"/>
      <c r="D402" s="23" t="s">
        <v>14</v>
      </c>
      <c r="E402" s="46">
        <f>E403+E404+E405</f>
        <v>197269100</v>
      </c>
      <c r="F402" s="46">
        <f>F403+F404+F405</f>
        <v>194980622.38</v>
      </c>
      <c r="G402" s="285"/>
      <c r="H402" s="313"/>
      <c r="I402" s="309"/>
      <c r="J402" s="285"/>
      <c r="K402" s="299"/>
      <c r="L402" s="281"/>
    </row>
    <row r="403" spans="1:12" ht="12.75" x14ac:dyDescent="0.2">
      <c r="A403" s="347"/>
      <c r="B403" s="320"/>
      <c r="C403" s="319"/>
      <c r="D403" s="48" t="s">
        <v>17</v>
      </c>
      <c r="E403" s="214">
        <v>0</v>
      </c>
      <c r="F403" s="46">
        <v>0</v>
      </c>
      <c r="G403" s="285"/>
      <c r="H403" s="313"/>
      <c r="I403" s="309"/>
      <c r="J403" s="285"/>
      <c r="K403" s="299"/>
      <c r="L403" s="281"/>
    </row>
    <row r="404" spans="1:12" ht="12.75" x14ac:dyDescent="0.2">
      <c r="A404" s="347"/>
      <c r="B404" s="320"/>
      <c r="C404" s="319"/>
      <c r="D404" s="28" t="s">
        <v>20</v>
      </c>
      <c r="E404" s="46">
        <v>197269100</v>
      </c>
      <c r="F404" s="46">
        <v>194980622.38</v>
      </c>
      <c r="G404" s="285"/>
      <c r="H404" s="313"/>
      <c r="I404" s="309"/>
      <c r="J404" s="285"/>
      <c r="K404" s="299"/>
      <c r="L404" s="281"/>
    </row>
    <row r="405" spans="1:12" ht="21" x14ac:dyDescent="0.2">
      <c r="A405" s="347"/>
      <c r="B405" s="320"/>
      <c r="C405" s="319"/>
      <c r="D405" s="23" t="s">
        <v>23</v>
      </c>
      <c r="E405" s="215">
        <v>0</v>
      </c>
      <c r="F405" s="214">
        <v>0</v>
      </c>
      <c r="G405" s="285"/>
      <c r="H405" s="313"/>
      <c r="I405" s="309"/>
      <c r="J405" s="285"/>
      <c r="K405" s="299"/>
      <c r="L405" s="281"/>
    </row>
    <row r="406" spans="1:12" ht="68.25" customHeight="1" x14ac:dyDescent="0.2">
      <c r="A406" s="355"/>
      <c r="B406" s="320"/>
      <c r="C406" s="319"/>
      <c r="D406" s="28" t="s">
        <v>39</v>
      </c>
      <c r="E406" s="185">
        <v>0</v>
      </c>
      <c r="F406" s="185">
        <v>0</v>
      </c>
      <c r="G406" s="286"/>
      <c r="H406" s="314"/>
      <c r="I406" s="310"/>
      <c r="J406" s="286"/>
      <c r="K406" s="300"/>
      <c r="L406" s="282"/>
    </row>
    <row r="407" spans="1:12" ht="12.75" x14ac:dyDescent="0.2">
      <c r="A407" s="318" t="s">
        <v>211</v>
      </c>
      <c r="B407" s="318" t="s">
        <v>212</v>
      </c>
      <c r="C407" s="318" t="s">
        <v>10</v>
      </c>
      <c r="D407" s="23" t="s">
        <v>11</v>
      </c>
      <c r="E407" s="46">
        <f>E408+E412</f>
        <v>2966700</v>
      </c>
      <c r="F407" s="46">
        <f>F408+F412</f>
        <v>2966700</v>
      </c>
      <c r="G407" s="284"/>
      <c r="H407" s="307" t="s">
        <v>213</v>
      </c>
      <c r="I407" s="284" t="s">
        <v>45</v>
      </c>
      <c r="J407" s="284">
        <v>1</v>
      </c>
      <c r="K407" s="298">
        <v>0</v>
      </c>
      <c r="L407" s="280"/>
    </row>
    <row r="408" spans="1:12" ht="21" x14ac:dyDescent="0.2">
      <c r="A408" s="347"/>
      <c r="B408" s="320"/>
      <c r="C408" s="319"/>
      <c r="D408" s="23" t="s">
        <v>14</v>
      </c>
      <c r="E408" s="46">
        <f>E409+E410+E411</f>
        <v>2966700</v>
      </c>
      <c r="F408" s="46">
        <f>F409+F410+F411</f>
        <v>2966700</v>
      </c>
      <c r="G408" s="285"/>
      <c r="H408" s="313"/>
      <c r="I408" s="309"/>
      <c r="J408" s="309"/>
      <c r="K408" s="311"/>
      <c r="L408" s="281"/>
    </row>
    <row r="409" spans="1:12" ht="12.75" x14ac:dyDescent="0.2">
      <c r="A409" s="347"/>
      <c r="B409" s="320"/>
      <c r="C409" s="319"/>
      <c r="D409" s="48" t="s">
        <v>17</v>
      </c>
      <c r="E409" s="214">
        <v>0</v>
      </c>
      <c r="F409" s="46">
        <v>0</v>
      </c>
      <c r="G409" s="285"/>
      <c r="H409" s="313"/>
      <c r="I409" s="309"/>
      <c r="J409" s="309"/>
      <c r="K409" s="311"/>
      <c r="L409" s="281"/>
    </row>
    <row r="410" spans="1:12" ht="12.75" x14ac:dyDescent="0.2">
      <c r="A410" s="347"/>
      <c r="B410" s="320"/>
      <c r="C410" s="319"/>
      <c r="D410" s="28" t="s">
        <v>20</v>
      </c>
      <c r="E410" s="46">
        <v>2966700</v>
      </c>
      <c r="F410" s="46">
        <v>2966700</v>
      </c>
      <c r="G410" s="285"/>
      <c r="H410" s="313"/>
      <c r="I410" s="309"/>
      <c r="J410" s="309"/>
      <c r="K410" s="311"/>
      <c r="L410" s="281"/>
    </row>
    <row r="411" spans="1:12" ht="21" x14ac:dyDescent="0.2">
      <c r="A411" s="347"/>
      <c r="B411" s="320"/>
      <c r="C411" s="319"/>
      <c r="D411" s="23" t="s">
        <v>23</v>
      </c>
      <c r="E411" s="215">
        <v>0</v>
      </c>
      <c r="F411" s="214">
        <v>0</v>
      </c>
      <c r="G411" s="285"/>
      <c r="H411" s="313"/>
      <c r="I411" s="309"/>
      <c r="J411" s="309"/>
      <c r="K411" s="311"/>
      <c r="L411" s="281"/>
    </row>
    <row r="412" spans="1:12" ht="12.75" x14ac:dyDescent="0.2">
      <c r="A412" s="355"/>
      <c r="B412" s="320"/>
      <c r="C412" s="319"/>
      <c r="D412" s="28" t="s">
        <v>39</v>
      </c>
      <c r="E412" s="185">
        <v>0</v>
      </c>
      <c r="F412" s="185">
        <v>0</v>
      </c>
      <c r="G412" s="286"/>
      <c r="H412" s="314"/>
      <c r="I412" s="310"/>
      <c r="J412" s="310"/>
      <c r="K412" s="312"/>
      <c r="L412" s="282"/>
    </row>
    <row r="413" spans="1:12" ht="12.75" x14ac:dyDescent="0.2">
      <c r="A413" s="318" t="s">
        <v>214</v>
      </c>
      <c r="B413" s="318" t="s">
        <v>215</v>
      </c>
      <c r="C413" s="318" t="s">
        <v>10</v>
      </c>
      <c r="D413" s="23" t="s">
        <v>11</v>
      </c>
      <c r="E413" s="46">
        <f>E414+E418</f>
        <v>358600</v>
      </c>
      <c r="F413" s="46">
        <f>F414+F418</f>
        <v>358600</v>
      </c>
      <c r="G413" s="284"/>
      <c r="H413" s="307"/>
      <c r="I413" s="284"/>
      <c r="J413" s="284"/>
      <c r="K413" s="298"/>
      <c r="L413" s="280"/>
    </row>
    <row r="414" spans="1:12" ht="21" x14ac:dyDescent="0.2">
      <c r="A414" s="347"/>
      <c r="B414" s="320"/>
      <c r="C414" s="319"/>
      <c r="D414" s="23" t="s">
        <v>14</v>
      </c>
      <c r="E414" s="46">
        <f>E415+E416+E417</f>
        <v>358600</v>
      </c>
      <c r="F414" s="46">
        <f>F415+F416+F417</f>
        <v>358600</v>
      </c>
      <c r="G414" s="285"/>
      <c r="H414" s="313"/>
      <c r="I414" s="309"/>
      <c r="J414" s="309"/>
      <c r="K414" s="311"/>
      <c r="L414" s="281"/>
    </row>
    <row r="415" spans="1:12" ht="12.75" x14ac:dyDescent="0.2">
      <c r="A415" s="347"/>
      <c r="B415" s="320"/>
      <c r="C415" s="319"/>
      <c r="D415" s="48" t="s">
        <v>17</v>
      </c>
      <c r="E415" s="214">
        <f>E421+E433</f>
        <v>0</v>
      </c>
      <c r="F415" s="214">
        <f>F421+F433</f>
        <v>0</v>
      </c>
      <c r="G415" s="285"/>
      <c r="H415" s="313"/>
      <c r="I415" s="309"/>
      <c r="J415" s="309"/>
      <c r="K415" s="311"/>
      <c r="L415" s="281"/>
    </row>
    <row r="416" spans="1:12" ht="12.75" x14ac:dyDescent="0.2">
      <c r="A416" s="347"/>
      <c r="B416" s="320"/>
      <c r="C416" s="319"/>
      <c r="D416" s="28" t="s">
        <v>20</v>
      </c>
      <c r="E416" s="46">
        <f>E422+E428</f>
        <v>358600</v>
      </c>
      <c r="F416" s="46">
        <f>F422+F428</f>
        <v>358600</v>
      </c>
      <c r="G416" s="285"/>
      <c r="H416" s="313"/>
      <c r="I416" s="309"/>
      <c r="J416" s="309"/>
      <c r="K416" s="311"/>
      <c r="L416" s="281"/>
    </row>
    <row r="417" spans="1:12" ht="21" x14ac:dyDescent="0.2">
      <c r="A417" s="347"/>
      <c r="B417" s="320"/>
      <c r="C417" s="319"/>
      <c r="D417" s="23" t="s">
        <v>23</v>
      </c>
      <c r="E417" s="215">
        <f>E423+E435</f>
        <v>0</v>
      </c>
      <c r="F417" s="215">
        <f>F423+F435</f>
        <v>0</v>
      </c>
      <c r="G417" s="285"/>
      <c r="H417" s="313"/>
      <c r="I417" s="309"/>
      <c r="J417" s="309"/>
      <c r="K417" s="311"/>
      <c r="L417" s="281"/>
    </row>
    <row r="418" spans="1:12" ht="12.75" x14ac:dyDescent="0.2">
      <c r="A418" s="355"/>
      <c r="B418" s="320"/>
      <c r="C418" s="319"/>
      <c r="D418" s="28" t="s">
        <v>39</v>
      </c>
      <c r="E418" s="185">
        <f>E424+E436</f>
        <v>0</v>
      </c>
      <c r="F418" s="185">
        <f>F424+F436</f>
        <v>0</v>
      </c>
      <c r="G418" s="286"/>
      <c r="H418" s="314"/>
      <c r="I418" s="310"/>
      <c r="J418" s="310"/>
      <c r="K418" s="312"/>
      <c r="L418" s="282"/>
    </row>
    <row r="419" spans="1:12" ht="73.5" x14ac:dyDescent="0.2">
      <c r="A419" s="351" t="s">
        <v>216</v>
      </c>
      <c r="B419" s="318" t="s">
        <v>217</v>
      </c>
      <c r="C419" s="318" t="s">
        <v>10</v>
      </c>
      <c r="D419" s="23" t="s">
        <v>11</v>
      </c>
      <c r="E419" s="46">
        <f>E420+E424</f>
        <v>358600</v>
      </c>
      <c r="F419" s="46">
        <f>F420+F424</f>
        <v>358600</v>
      </c>
      <c r="G419" s="284"/>
      <c r="H419" s="198" t="s">
        <v>218</v>
      </c>
      <c r="I419" s="189" t="s">
        <v>45</v>
      </c>
      <c r="J419" s="189" t="s">
        <v>219</v>
      </c>
      <c r="K419" s="193">
        <v>98.7</v>
      </c>
      <c r="L419" s="217"/>
    </row>
    <row r="420" spans="1:12" ht="94.5" x14ac:dyDescent="0.2">
      <c r="A420" s="352"/>
      <c r="B420" s="320"/>
      <c r="C420" s="319"/>
      <c r="D420" s="23" t="s">
        <v>14</v>
      </c>
      <c r="E420" s="46">
        <f>E421+E422+E423</f>
        <v>358600</v>
      </c>
      <c r="F420" s="46">
        <f>F421+F422+F423</f>
        <v>358600</v>
      </c>
      <c r="G420" s="285"/>
      <c r="H420" s="198" t="s">
        <v>220</v>
      </c>
      <c r="I420" s="189" t="s">
        <v>45</v>
      </c>
      <c r="J420" s="189">
        <v>35.1</v>
      </c>
      <c r="K420" s="193">
        <v>17.600000000000001</v>
      </c>
      <c r="L420" s="217" t="s">
        <v>611</v>
      </c>
    </row>
    <row r="421" spans="1:12" ht="12.75" x14ac:dyDescent="0.2">
      <c r="A421" s="352"/>
      <c r="B421" s="320"/>
      <c r="C421" s="319"/>
      <c r="D421" s="48" t="s">
        <v>17</v>
      </c>
      <c r="E421" s="214">
        <v>0</v>
      </c>
      <c r="F421" s="46">
        <v>0</v>
      </c>
      <c r="G421" s="285"/>
      <c r="H421" s="307" t="s">
        <v>221</v>
      </c>
      <c r="I421" s="284" t="s">
        <v>222</v>
      </c>
      <c r="J421" s="284">
        <v>52.8</v>
      </c>
      <c r="K421" s="298">
        <v>14.3</v>
      </c>
      <c r="L421" s="280" t="s">
        <v>679</v>
      </c>
    </row>
    <row r="422" spans="1:12" ht="12.75" x14ac:dyDescent="0.2">
      <c r="A422" s="352"/>
      <c r="B422" s="320"/>
      <c r="C422" s="319"/>
      <c r="D422" s="28" t="s">
        <v>20</v>
      </c>
      <c r="E422" s="46">
        <v>358600</v>
      </c>
      <c r="F422" s="46">
        <v>358600</v>
      </c>
      <c r="G422" s="285"/>
      <c r="H422" s="316"/>
      <c r="I422" s="285"/>
      <c r="J422" s="285"/>
      <c r="K422" s="299"/>
      <c r="L422" s="281"/>
    </row>
    <row r="423" spans="1:12" ht="21" x14ac:dyDescent="0.2">
      <c r="A423" s="352"/>
      <c r="B423" s="320"/>
      <c r="C423" s="319"/>
      <c r="D423" s="23" t="s">
        <v>23</v>
      </c>
      <c r="E423" s="215">
        <v>0</v>
      </c>
      <c r="F423" s="214">
        <v>0</v>
      </c>
      <c r="G423" s="285"/>
      <c r="H423" s="316"/>
      <c r="I423" s="285"/>
      <c r="J423" s="285"/>
      <c r="K423" s="299"/>
      <c r="L423" s="281"/>
    </row>
    <row r="424" spans="1:12" ht="76.5" customHeight="1" x14ac:dyDescent="0.2">
      <c r="A424" s="353"/>
      <c r="B424" s="320"/>
      <c r="C424" s="319"/>
      <c r="D424" s="28" t="s">
        <v>39</v>
      </c>
      <c r="E424" s="185">
        <v>0</v>
      </c>
      <c r="F424" s="185">
        <v>0</v>
      </c>
      <c r="G424" s="286"/>
      <c r="H424" s="308"/>
      <c r="I424" s="286"/>
      <c r="J424" s="286"/>
      <c r="K424" s="300"/>
      <c r="L424" s="282"/>
    </row>
    <row r="425" spans="1:12" ht="42" x14ac:dyDescent="0.2">
      <c r="A425" s="97" t="s">
        <v>223</v>
      </c>
      <c r="B425" s="351" t="s">
        <v>463</v>
      </c>
      <c r="C425" s="36" t="s">
        <v>10</v>
      </c>
      <c r="D425" s="23" t="s">
        <v>11</v>
      </c>
      <c r="E425" s="125">
        <f>E426</f>
        <v>0</v>
      </c>
      <c r="F425" s="157">
        <f>F426</f>
        <v>0</v>
      </c>
      <c r="G425" s="145"/>
      <c r="H425" s="307" t="s">
        <v>464</v>
      </c>
      <c r="I425" s="145" t="s">
        <v>45</v>
      </c>
      <c r="J425" s="190">
        <v>58.9</v>
      </c>
      <c r="K425" s="204">
        <v>51.9</v>
      </c>
      <c r="L425" s="280" t="s">
        <v>612</v>
      </c>
    </row>
    <row r="426" spans="1:12" ht="21" x14ac:dyDescent="0.2">
      <c r="A426" s="57"/>
      <c r="B426" s="352"/>
      <c r="C426" s="52"/>
      <c r="D426" s="23" t="s">
        <v>14</v>
      </c>
      <c r="E426" s="125">
        <f>E427+E428+E429+E430</f>
        <v>0</v>
      </c>
      <c r="F426" s="157">
        <f>F427+F428+F429+F430</f>
        <v>0</v>
      </c>
      <c r="G426" s="145"/>
      <c r="H426" s="316"/>
      <c r="I426" s="145"/>
      <c r="J426" s="190"/>
      <c r="K426" s="204"/>
      <c r="L426" s="281"/>
    </row>
    <row r="427" spans="1:12" ht="12.75" x14ac:dyDescent="0.2">
      <c r="A427" s="57"/>
      <c r="B427" s="352"/>
      <c r="C427" s="52"/>
      <c r="D427" s="48" t="s">
        <v>17</v>
      </c>
      <c r="E427" s="125">
        <v>0</v>
      </c>
      <c r="F427" s="157">
        <v>0</v>
      </c>
      <c r="G427" s="145"/>
      <c r="H427" s="316"/>
      <c r="I427" s="145"/>
      <c r="J427" s="190"/>
      <c r="K427" s="204"/>
      <c r="L427" s="281"/>
    </row>
    <row r="428" spans="1:12" ht="12.75" x14ac:dyDescent="0.2">
      <c r="A428" s="57"/>
      <c r="B428" s="352"/>
      <c r="C428" s="52"/>
      <c r="D428" s="28" t="s">
        <v>20</v>
      </c>
      <c r="E428" s="125">
        <v>0</v>
      </c>
      <c r="F428" s="157">
        <v>0</v>
      </c>
      <c r="G428" s="145"/>
      <c r="H428" s="316"/>
      <c r="I428" s="145"/>
      <c r="J428" s="190"/>
      <c r="K428" s="204"/>
      <c r="L428" s="281"/>
    </row>
    <row r="429" spans="1:12" ht="21" x14ac:dyDescent="0.2">
      <c r="A429" s="57"/>
      <c r="B429" s="352"/>
      <c r="C429" s="52"/>
      <c r="D429" s="23" t="s">
        <v>23</v>
      </c>
      <c r="E429" s="125">
        <v>0</v>
      </c>
      <c r="F429" s="157">
        <v>0</v>
      </c>
      <c r="G429" s="145"/>
      <c r="H429" s="316"/>
      <c r="I429" s="145"/>
      <c r="J429" s="190"/>
      <c r="K429" s="204"/>
      <c r="L429" s="281"/>
    </row>
    <row r="430" spans="1:12" ht="12.75" x14ac:dyDescent="0.2">
      <c r="A430" s="57"/>
      <c r="B430" s="353"/>
      <c r="C430" s="52"/>
      <c r="D430" s="28" t="s">
        <v>39</v>
      </c>
      <c r="E430" s="125">
        <v>0</v>
      </c>
      <c r="F430" s="157">
        <v>0</v>
      </c>
      <c r="G430" s="145"/>
      <c r="H430" s="308"/>
      <c r="I430" s="145"/>
      <c r="J430" s="190"/>
      <c r="K430" s="204"/>
      <c r="L430" s="282"/>
    </row>
    <row r="431" spans="1:12" ht="12.75" x14ac:dyDescent="0.2">
      <c r="A431" s="351" t="s">
        <v>465</v>
      </c>
      <c r="B431" s="318" t="s">
        <v>224</v>
      </c>
      <c r="C431" s="318" t="s">
        <v>10</v>
      </c>
      <c r="D431" s="23" t="s">
        <v>11</v>
      </c>
      <c r="E431" s="46">
        <f>E432+E436</f>
        <v>0</v>
      </c>
      <c r="F431" s="46">
        <f>F432+F436</f>
        <v>0</v>
      </c>
      <c r="G431" s="284"/>
      <c r="H431" s="284"/>
      <c r="I431" s="284"/>
      <c r="J431" s="284"/>
      <c r="K431" s="298"/>
      <c r="L431" s="416"/>
    </row>
    <row r="432" spans="1:12" ht="21" x14ac:dyDescent="0.2">
      <c r="A432" s="352"/>
      <c r="B432" s="320"/>
      <c r="C432" s="319"/>
      <c r="D432" s="23" t="s">
        <v>14</v>
      </c>
      <c r="E432" s="46">
        <f>E433+E434+E435</f>
        <v>0</v>
      </c>
      <c r="F432" s="46">
        <f>F433+F434+F435</f>
        <v>0</v>
      </c>
      <c r="G432" s="285"/>
      <c r="H432" s="285"/>
      <c r="I432" s="285"/>
      <c r="J432" s="285"/>
      <c r="K432" s="299"/>
      <c r="L432" s="416"/>
    </row>
    <row r="433" spans="1:12" ht="12.75" x14ac:dyDescent="0.2">
      <c r="A433" s="352"/>
      <c r="B433" s="320"/>
      <c r="C433" s="319"/>
      <c r="D433" s="48" t="s">
        <v>17</v>
      </c>
      <c r="E433" s="128">
        <f t="shared" ref="E433:F436" si="11">E439</f>
        <v>0</v>
      </c>
      <c r="F433" s="158">
        <f t="shared" si="11"/>
        <v>0</v>
      </c>
      <c r="G433" s="285"/>
      <c r="H433" s="285"/>
      <c r="I433" s="285"/>
      <c r="J433" s="285"/>
      <c r="K433" s="299"/>
      <c r="L433" s="416"/>
    </row>
    <row r="434" spans="1:12" ht="12.75" x14ac:dyDescent="0.2">
      <c r="A434" s="352"/>
      <c r="B434" s="320"/>
      <c r="C434" s="319"/>
      <c r="D434" s="28" t="s">
        <v>20</v>
      </c>
      <c r="E434" s="46">
        <f t="shared" si="11"/>
        <v>0</v>
      </c>
      <c r="F434" s="46">
        <f t="shared" si="11"/>
        <v>0</v>
      </c>
      <c r="G434" s="285"/>
      <c r="H434" s="285"/>
      <c r="I434" s="285"/>
      <c r="J434" s="285"/>
      <c r="K434" s="299"/>
      <c r="L434" s="416"/>
    </row>
    <row r="435" spans="1:12" ht="21" x14ac:dyDescent="0.2">
      <c r="A435" s="352"/>
      <c r="B435" s="320"/>
      <c r="C435" s="319"/>
      <c r="D435" s="23" t="s">
        <v>23</v>
      </c>
      <c r="E435" s="129">
        <f t="shared" si="11"/>
        <v>0</v>
      </c>
      <c r="F435" s="159">
        <f t="shared" si="11"/>
        <v>0</v>
      </c>
      <c r="G435" s="285"/>
      <c r="H435" s="285"/>
      <c r="I435" s="285"/>
      <c r="J435" s="285"/>
      <c r="K435" s="299"/>
      <c r="L435" s="416"/>
    </row>
    <row r="436" spans="1:12" ht="12.75" x14ac:dyDescent="0.2">
      <c r="A436" s="353"/>
      <c r="B436" s="320"/>
      <c r="C436" s="319"/>
      <c r="D436" s="28" t="s">
        <v>39</v>
      </c>
      <c r="E436" s="125">
        <f t="shared" si="11"/>
        <v>0</v>
      </c>
      <c r="F436" s="157">
        <f t="shared" si="11"/>
        <v>0</v>
      </c>
      <c r="G436" s="286"/>
      <c r="H436" s="286"/>
      <c r="I436" s="286"/>
      <c r="J436" s="286"/>
      <c r="K436" s="300"/>
      <c r="L436" s="416"/>
    </row>
    <row r="437" spans="1:12" ht="86.25" customHeight="1" x14ac:dyDescent="0.2">
      <c r="A437" s="351" t="s">
        <v>461</v>
      </c>
      <c r="B437" s="318" t="s">
        <v>225</v>
      </c>
      <c r="C437" s="318" t="s">
        <v>10</v>
      </c>
      <c r="D437" s="23" t="s">
        <v>11</v>
      </c>
      <c r="E437" s="46">
        <f>E438+E442</f>
        <v>0</v>
      </c>
      <c r="F437" s="46">
        <f>F438+F442</f>
        <v>0</v>
      </c>
      <c r="G437" s="145"/>
      <c r="H437" s="144" t="s">
        <v>226</v>
      </c>
      <c r="I437" s="148" t="s">
        <v>227</v>
      </c>
      <c r="J437" s="267">
        <v>248.8</v>
      </c>
      <c r="K437" s="193">
        <v>267.10000000000002</v>
      </c>
      <c r="L437" s="217" t="s">
        <v>658</v>
      </c>
    </row>
    <row r="438" spans="1:12" ht="21" x14ac:dyDescent="0.2">
      <c r="A438" s="352"/>
      <c r="B438" s="320"/>
      <c r="C438" s="319"/>
      <c r="D438" s="23" t="s">
        <v>14</v>
      </c>
      <c r="E438" s="46">
        <f>E439+E440+E441</f>
        <v>0</v>
      </c>
      <c r="F438" s="46">
        <f>F439+F440+F441</f>
        <v>0</v>
      </c>
      <c r="G438" s="145"/>
      <c r="H438" s="307" t="s">
        <v>228</v>
      </c>
      <c r="I438" s="284" t="s">
        <v>227</v>
      </c>
      <c r="J438" s="284">
        <v>756.2</v>
      </c>
      <c r="K438" s="298">
        <v>842.7</v>
      </c>
      <c r="L438" s="280" t="s">
        <v>659</v>
      </c>
    </row>
    <row r="439" spans="1:12" ht="12.75" x14ac:dyDescent="0.2">
      <c r="A439" s="352"/>
      <c r="B439" s="320"/>
      <c r="C439" s="319"/>
      <c r="D439" s="48" t="s">
        <v>17</v>
      </c>
      <c r="E439" s="128">
        <v>0</v>
      </c>
      <c r="F439" s="46">
        <v>0</v>
      </c>
      <c r="G439" s="145"/>
      <c r="H439" s="316"/>
      <c r="I439" s="285"/>
      <c r="J439" s="285"/>
      <c r="K439" s="299"/>
      <c r="L439" s="281"/>
    </row>
    <row r="440" spans="1:12" ht="12.75" x14ac:dyDescent="0.2">
      <c r="A440" s="352"/>
      <c r="B440" s="320"/>
      <c r="C440" s="319"/>
      <c r="D440" s="28" t="s">
        <v>20</v>
      </c>
      <c r="E440" s="46">
        <v>0</v>
      </c>
      <c r="F440" s="46">
        <v>0</v>
      </c>
      <c r="G440" s="145"/>
      <c r="H440" s="316"/>
      <c r="I440" s="285"/>
      <c r="J440" s="285"/>
      <c r="K440" s="299"/>
      <c r="L440" s="281"/>
    </row>
    <row r="441" spans="1:12" ht="21" x14ac:dyDescent="0.2">
      <c r="A441" s="352"/>
      <c r="B441" s="320"/>
      <c r="C441" s="319"/>
      <c r="D441" s="23" t="s">
        <v>23</v>
      </c>
      <c r="E441" s="129">
        <v>0</v>
      </c>
      <c r="F441" s="158">
        <v>0</v>
      </c>
      <c r="G441" s="145"/>
      <c r="H441" s="316"/>
      <c r="I441" s="285"/>
      <c r="J441" s="285"/>
      <c r="K441" s="299"/>
      <c r="L441" s="281"/>
    </row>
    <row r="442" spans="1:12" ht="21" customHeight="1" x14ac:dyDescent="0.2">
      <c r="A442" s="353"/>
      <c r="B442" s="320"/>
      <c r="C442" s="319"/>
      <c r="D442" s="48" t="s">
        <v>39</v>
      </c>
      <c r="E442" s="125">
        <v>0</v>
      </c>
      <c r="F442" s="157">
        <v>0</v>
      </c>
      <c r="G442" s="145"/>
      <c r="H442" s="308"/>
      <c r="I442" s="286"/>
      <c r="J442" s="286"/>
      <c r="K442" s="300"/>
      <c r="L442" s="282"/>
    </row>
    <row r="443" spans="1:12" ht="12.75" x14ac:dyDescent="0.2">
      <c r="A443" s="57" t="s">
        <v>466</v>
      </c>
      <c r="B443" s="351" t="s">
        <v>86</v>
      </c>
      <c r="C443" s="307" t="s">
        <v>10</v>
      </c>
      <c r="D443" s="28" t="s">
        <v>11</v>
      </c>
      <c r="E443" s="185">
        <f>E444</f>
        <v>117227281.81999999</v>
      </c>
      <c r="F443" s="185">
        <f>F444</f>
        <v>112530295.23</v>
      </c>
      <c r="G443" s="189"/>
      <c r="H443" s="192"/>
      <c r="I443" s="190"/>
      <c r="J443" s="190"/>
      <c r="K443" s="204"/>
      <c r="L443" s="280"/>
    </row>
    <row r="444" spans="1:12" ht="21" x14ac:dyDescent="0.2">
      <c r="A444" s="57"/>
      <c r="B444" s="352"/>
      <c r="C444" s="316"/>
      <c r="D444" s="23" t="s">
        <v>14</v>
      </c>
      <c r="E444" s="185">
        <f>E445+E446+E447+E448</f>
        <v>117227281.81999999</v>
      </c>
      <c r="F444" s="185">
        <f>F445+F446+F447+F448</f>
        <v>112530295.23</v>
      </c>
      <c r="G444" s="190"/>
      <c r="H444" s="192"/>
      <c r="I444" s="190"/>
      <c r="J444" s="190"/>
      <c r="K444" s="204"/>
      <c r="L444" s="281"/>
    </row>
    <row r="445" spans="1:12" ht="12.75" x14ac:dyDescent="0.2">
      <c r="A445" s="57"/>
      <c r="B445" s="55"/>
      <c r="C445" s="52"/>
      <c r="D445" s="48" t="s">
        <v>17</v>
      </c>
      <c r="E445" s="185">
        <f>E451+E457</f>
        <v>6705481.8200000003</v>
      </c>
      <c r="F445" s="185">
        <f>F451+F457</f>
        <v>2008495.23</v>
      </c>
      <c r="G445" s="190"/>
      <c r="H445" s="192"/>
      <c r="I445" s="190"/>
      <c r="J445" s="190"/>
      <c r="K445" s="204"/>
      <c r="L445" s="281"/>
    </row>
    <row r="446" spans="1:12" ht="12.75" x14ac:dyDescent="0.2">
      <c r="A446" s="57"/>
      <c r="B446" s="55"/>
      <c r="C446" s="52"/>
      <c r="D446" s="28" t="s">
        <v>20</v>
      </c>
      <c r="E446" s="185">
        <f>E452+E458</f>
        <v>110521800</v>
      </c>
      <c r="F446" s="185">
        <f>F452+F458</f>
        <v>110521800</v>
      </c>
      <c r="G446" s="190"/>
      <c r="H446" s="192"/>
      <c r="I446" s="190"/>
      <c r="J446" s="190"/>
      <c r="K446" s="204"/>
      <c r="L446" s="281"/>
    </row>
    <row r="447" spans="1:12" ht="21" x14ac:dyDescent="0.2">
      <c r="A447" s="57"/>
      <c r="B447" s="55"/>
      <c r="C447" s="52"/>
      <c r="D447" s="23" t="s">
        <v>23</v>
      </c>
      <c r="E447" s="185">
        <f>E453</f>
        <v>0</v>
      </c>
      <c r="F447" s="185">
        <f>F453</f>
        <v>0</v>
      </c>
      <c r="G447" s="190"/>
      <c r="H447" s="192"/>
      <c r="I447" s="190"/>
      <c r="J447" s="190"/>
      <c r="K447" s="204"/>
      <c r="L447" s="281"/>
    </row>
    <row r="448" spans="1:12" ht="12.75" x14ac:dyDescent="0.2">
      <c r="A448" s="57"/>
      <c r="B448" s="55"/>
      <c r="C448" s="52"/>
      <c r="D448" s="48" t="s">
        <v>39</v>
      </c>
      <c r="E448" s="185">
        <f>E454</f>
        <v>0</v>
      </c>
      <c r="F448" s="185">
        <f>F454</f>
        <v>0</v>
      </c>
      <c r="G448" s="190"/>
      <c r="H448" s="192"/>
      <c r="I448" s="190"/>
      <c r="J448" s="190"/>
      <c r="K448" s="204"/>
      <c r="L448" s="282"/>
    </row>
    <row r="449" spans="1:14" ht="12.75" x14ac:dyDescent="0.2">
      <c r="A449" s="37" t="s">
        <v>467</v>
      </c>
      <c r="B449" s="351" t="s">
        <v>462</v>
      </c>
      <c r="C449" s="307" t="s">
        <v>10</v>
      </c>
      <c r="D449" s="28" t="s">
        <v>11</v>
      </c>
      <c r="E449" s="185">
        <f>E450</f>
        <v>111638181.81999999</v>
      </c>
      <c r="F449" s="185">
        <f>F450</f>
        <v>111638181.81999999</v>
      </c>
      <c r="G449" s="284"/>
      <c r="H449" s="307" t="s">
        <v>495</v>
      </c>
      <c r="I449" s="189" t="s">
        <v>468</v>
      </c>
      <c r="J449" s="189">
        <v>387122</v>
      </c>
      <c r="K449" s="284">
        <v>387212</v>
      </c>
      <c r="L449" s="280"/>
    </row>
    <row r="450" spans="1:14" ht="21" x14ac:dyDescent="0.2">
      <c r="A450" s="57"/>
      <c r="B450" s="352"/>
      <c r="C450" s="316"/>
      <c r="D450" s="23" t="s">
        <v>14</v>
      </c>
      <c r="E450" s="185">
        <f>E451+E452+E453+E454</f>
        <v>111638181.81999999</v>
      </c>
      <c r="F450" s="185">
        <f>F451+F452+F453+F454</f>
        <v>111638181.81999999</v>
      </c>
      <c r="G450" s="285"/>
      <c r="H450" s="316"/>
      <c r="I450" s="190"/>
      <c r="J450" s="190"/>
      <c r="K450" s="285"/>
      <c r="L450" s="281"/>
    </row>
    <row r="451" spans="1:14" ht="12.75" x14ac:dyDescent="0.2">
      <c r="A451" s="57"/>
      <c r="B451" s="352"/>
      <c r="C451" s="52"/>
      <c r="D451" s="48" t="s">
        <v>17</v>
      </c>
      <c r="E451" s="185">
        <v>1116381.82</v>
      </c>
      <c r="F451" s="185">
        <v>1116381.82</v>
      </c>
      <c r="G451" s="285"/>
      <c r="H451" s="316"/>
      <c r="I451" s="190"/>
      <c r="J451" s="190"/>
      <c r="K451" s="285"/>
      <c r="L451" s="281"/>
    </row>
    <row r="452" spans="1:14" ht="12.75" x14ac:dyDescent="0.2">
      <c r="A452" s="57"/>
      <c r="B452" s="352"/>
      <c r="C452" s="52"/>
      <c r="D452" s="28" t="s">
        <v>20</v>
      </c>
      <c r="E452" s="185">
        <v>110521800</v>
      </c>
      <c r="F452" s="185">
        <v>110521800</v>
      </c>
      <c r="G452" s="285"/>
      <c r="H452" s="316"/>
      <c r="I452" s="190"/>
      <c r="J452" s="190"/>
      <c r="K452" s="285"/>
      <c r="L452" s="281"/>
    </row>
    <row r="453" spans="1:14" ht="21" x14ac:dyDescent="0.2">
      <c r="A453" s="57"/>
      <c r="B453" s="352"/>
      <c r="C453" s="52"/>
      <c r="D453" s="23" t="s">
        <v>23</v>
      </c>
      <c r="E453" s="185">
        <v>0</v>
      </c>
      <c r="F453" s="185">
        <v>0</v>
      </c>
      <c r="G453" s="285"/>
      <c r="H453" s="316"/>
      <c r="I453" s="190"/>
      <c r="J453" s="190"/>
      <c r="K453" s="285"/>
      <c r="L453" s="281"/>
    </row>
    <row r="454" spans="1:14" ht="12.75" x14ac:dyDescent="0.2">
      <c r="A454" s="57"/>
      <c r="B454" s="353"/>
      <c r="C454" s="52"/>
      <c r="D454" s="48" t="s">
        <v>39</v>
      </c>
      <c r="E454" s="185">
        <v>0</v>
      </c>
      <c r="F454" s="185">
        <v>0</v>
      </c>
      <c r="G454" s="286"/>
      <c r="H454" s="308"/>
      <c r="I454" s="190"/>
      <c r="J454" s="190"/>
      <c r="K454" s="286"/>
      <c r="L454" s="282"/>
    </row>
    <row r="455" spans="1:14" ht="42" x14ac:dyDescent="0.2">
      <c r="A455" s="49" t="s">
        <v>493</v>
      </c>
      <c r="B455" s="351" t="s">
        <v>494</v>
      </c>
      <c r="C455" s="47" t="s">
        <v>10</v>
      </c>
      <c r="D455" s="48" t="s">
        <v>11</v>
      </c>
      <c r="E455" s="185">
        <f>E456</f>
        <v>5589100</v>
      </c>
      <c r="F455" s="185">
        <f>F456</f>
        <v>892113.41</v>
      </c>
      <c r="G455" s="284" t="s">
        <v>669</v>
      </c>
      <c r="H455" s="307" t="s">
        <v>496</v>
      </c>
      <c r="I455" s="189" t="s">
        <v>497</v>
      </c>
      <c r="J455" s="284">
        <v>70</v>
      </c>
      <c r="K455" s="284">
        <v>80</v>
      </c>
      <c r="L455" s="280"/>
    </row>
    <row r="456" spans="1:14" ht="21" x14ac:dyDescent="0.2">
      <c r="A456" s="57"/>
      <c r="B456" s="352"/>
      <c r="C456" s="52"/>
      <c r="D456" s="48" t="s">
        <v>14</v>
      </c>
      <c r="E456" s="185">
        <f>E457+E458</f>
        <v>5589100</v>
      </c>
      <c r="F456" s="185">
        <f>F457+F458</f>
        <v>892113.41</v>
      </c>
      <c r="G456" s="285"/>
      <c r="H456" s="316"/>
      <c r="I456" s="190"/>
      <c r="J456" s="285"/>
      <c r="K456" s="285"/>
      <c r="L456" s="281"/>
    </row>
    <row r="457" spans="1:14" ht="12.75" x14ac:dyDescent="0.2">
      <c r="A457" s="57"/>
      <c r="B457" s="352"/>
      <c r="C457" s="52"/>
      <c r="D457" s="48" t="s">
        <v>17</v>
      </c>
      <c r="E457" s="185">
        <v>5589100</v>
      </c>
      <c r="F457" s="185">
        <v>892113.41</v>
      </c>
      <c r="G457" s="285"/>
      <c r="H457" s="316"/>
      <c r="I457" s="190"/>
      <c r="J457" s="285"/>
      <c r="K457" s="285"/>
      <c r="L457" s="281"/>
    </row>
    <row r="458" spans="1:14" ht="12.75" x14ac:dyDescent="0.2">
      <c r="A458" s="57"/>
      <c r="B458" s="352"/>
      <c r="C458" s="52"/>
      <c r="D458" s="48" t="s">
        <v>20</v>
      </c>
      <c r="E458" s="185">
        <v>0</v>
      </c>
      <c r="F458" s="185">
        <v>0</v>
      </c>
      <c r="G458" s="285"/>
      <c r="H458" s="316"/>
      <c r="I458" s="190"/>
      <c r="J458" s="285"/>
      <c r="K458" s="285"/>
      <c r="L458" s="281"/>
    </row>
    <row r="459" spans="1:14" ht="21" x14ac:dyDescent="0.2">
      <c r="A459" s="57"/>
      <c r="B459" s="352"/>
      <c r="C459" s="52"/>
      <c r="D459" s="48" t="s">
        <v>23</v>
      </c>
      <c r="E459" s="185">
        <v>0</v>
      </c>
      <c r="F459" s="185">
        <v>0</v>
      </c>
      <c r="G459" s="285"/>
      <c r="H459" s="316"/>
      <c r="I459" s="190"/>
      <c r="J459" s="285"/>
      <c r="K459" s="285"/>
      <c r="L459" s="281"/>
    </row>
    <row r="460" spans="1:14" ht="12.75" x14ac:dyDescent="0.2">
      <c r="A460" s="57"/>
      <c r="B460" s="353"/>
      <c r="C460" s="52"/>
      <c r="D460" s="48" t="s">
        <v>39</v>
      </c>
      <c r="E460" s="185">
        <v>0</v>
      </c>
      <c r="F460" s="185">
        <v>0</v>
      </c>
      <c r="G460" s="286"/>
      <c r="H460" s="192"/>
      <c r="I460" s="190"/>
      <c r="J460" s="286"/>
      <c r="K460" s="286"/>
      <c r="L460" s="282"/>
    </row>
    <row r="461" spans="1:14" s="5" customFormat="1" ht="12.75" x14ac:dyDescent="0.2">
      <c r="A461" s="417" t="s">
        <v>229</v>
      </c>
      <c r="B461" s="383" t="s">
        <v>230</v>
      </c>
      <c r="C461" s="383"/>
      <c r="D461" s="40" t="s">
        <v>11</v>
      </c>
      <c r="E461" s="60">
        <f>E462+E466</f>
        <v>1401857145.6100001</v>
      </c>
      <c r="F461" s="60">
        <f>F462+F466</f>
        <v>1366723925.28</v>
      </c>
      <c r="G461" s="332"/>
      <c r="H461" s="332"/>
      <c r="I461" s="332"/>
      <c r="J461" s="332"/>
      <c r="K461" s="354"/>
      <c r="L461" s="451"/>
      <c r="M461" s="4"/>
      <c r="N461" s="116"/>
    </row>
    <row r="462" spans="1:14" s="5" customFormat="1" ht="21" x14ac:dyDescent="0.2">
      <c r="A462" s="418"/>
      <c r="B462" s="420"/>
      <c r="C462" s="384"/>
      <c r="D462" s="43" t="s">
        <v>14</v>
      </c>
      <c r="E462" s="60">
        <f>E463+E464+E465</f>
        <v>1401857145.6100001</v>
      </c>
      <c r="F462" s="60">
        <f>F463+F464+F465</f>
        <v>1366723925.28</v>
      </c>
      <c r="G462" s="333"/>
      <c r="H462" s="333"/>
      <c r="I462" s="333"/>
      <c r="J462" s="333"/>
      <c r="K462" s="335"/>
      <c r="L462" s="452"/>
      <c r="M462" s="4"/>
    </row>
    <row r="463" spans="1:14" s="5" customFormat="1" ht="12.75" x14ac:dyDescent="0.2">
      <c r="A463" s="418"/>
      <c r="B463" s="420"/>
      <c r="C463" s="384"/>
      <c r="D463" s="43" t="s">
        <v>17</v>
      </c>
      <c r="E463" s="60">
        <f t="shared" ref="E463:F466" si="12">E469+E542+E560+E584+E608+E620+E638</f>
        <v>1331001845.6100001</v>
      </c>
      <c r="F463" s="60">
        <f t="shared" ref="F463" si="13">F469+F542+F560+F584+F608+F620+F638</f>
        <v>1317635128.96</v>
      </c>
      <c r="G463" s="333"/>
      <c r="H463" s="333"/>
      <c r="I463" s="333"/>
      <c r="J463" s="333"/>
      <c r="K463" s="335"/>
      <c r="L463" s="452"/>
      <c r="M463" s="4"/>
    </row>
    <row r="464" spans="1:14" s="5" customFormat="1" ht="12.75" x14ac:dyDescent="0.2">
      <c r="A464" s="418"/>
      <c r="B464" s="420"/>
      <c r="C464" s="384"/>
      <c r="D464" s="40" t="s">
        <v>20</v>
      </c>
      <c r="E464" s="60">
        <f t="shared" si="12"/>
        <v>70855300</v>
      </c>
      <c r="F464" s="60">
        <f t="shared" ref="F464" si="14">F470+F543+F561+F585+F609+F621+F639</f>
        <v>49088796.320000008</v>
      </c>
      <c r="G464" s="333"/>
      <c r="H464" s="333"/>
      <c r="I464" s="333"/>
      <c r="J464" s="333"/>
      <c r="K464" s="335"/>
      <c r="L464" s="452"/>
      <c r="M464" s="4"/>
    </row>
    <row r="465" spans="1:13" s="5" customFormat="1" ht="21" x14ac:dyDescent="0.2">
      <c r="A465" s="418"/>
      <c r="B465" s="420"/>
      <c r="C465" s="384"/>
      <c r="D465" s="43" t="s">
        <v>23</v>
      </c>
      <c r="E465" s="60">
        <f t="shared" si="12"/>
        <v>0</v>
      </c>
      <c r="F465" s="60">
        <f t="shared" si="12"/>
        <v>0</v>
      </c>
      <c r="G465" s="333"/>
      <c r="H465" s="333"/>
      <c r="I465" s="333"/>
      <c r="J465" s="333"/>
      <c r="K465" s="335"/>
      <c r="L465" s="452"/>
      <c r="M465" s="4"/>
    </row>
    <row r="466" spans="1:13" s="5" customFormat="1" ht="12.75" x14ac:dyDescent="0.2">
      <c r="A466" s="419"/>
      <c r="B466" s="421"/>
      <c r="C466" s="385"/>
      <c r="D466" s="40" t="s">
        <v>39</v>
      </c>
      <c r="E466" s="60">
        <f t="shared" si="12"/>
        <v>0</v>
      </c>
      <c r="F466" s="60">
        <f t="shared" si="12"/>
        <v>0</v>
      </c>
      <c r="G466" s="334"/>
      <c r="H466" s="334"/>
      <c r="I466" s="334"/>
      <c r="J466" s="334"/>
      <c r="K466" s="336"/>
      <c r="L466" s="453"/>
      <c r="M466" s="4"/>
    </row>
    <row r="467" spans="1:13" s="4" customFormat="1" ht="12.75" x14ac:dyDescent="0.2">
      <c r="A467" s="328" t="s">
        <v>231</v>
      </c>
      <c r="B467" s="330" t="s">
        <v>232</v>
      </c>
      <c r="C467" s="330"/>
      <c r="D467" s="28" t="s">
        <v>11</v>
      </c>
      <c r="E467" s="61">
        <f>E468+E472</f>
        <v>1093304384.7800002</v>
      </c>
      <c r="F467" s="61">
        <f>F468+F472</f>
        <v>1089114710.74</v>
      </c>
      <c r="G467" s="357"/>
      <c r="H467" s="196"/>
      <c r="I467" s="196"/>
      <c r="J467" s="196"/>
      <c r="K467" s="197"/>
      <c r="L467" s="294"/>
    </row>
    <row r="468" spans="1:13" s="4" customFormat="1" ht="21" x14ac:dyDescent="0.2">
      <c r="A468" s="329"/>
      <c r="B468" s="331"/>
      <c r="C468" s="356"/>
      <c r="D468" s="23" t="s">
        <v>14</v>
      </c>
      <c r="E468" s="62">
        <f>E469+E470+E471</f>
        <v>1093304384.7800002</v>
      </c>
      <c r="F468" s="62">
        <f>F469+F470+F471</f>
        <v>1089114710.74</v>
      </c>
      <c r="G468" s="358"/>
      <c r="H468" s="205"/>
      <c r="I468" s="205"/>
      <c r="J468" s="205"/>
      <c r="K468" s="104"/>
      <c r="L468" s="295"/>
    </row>
    <row r="469" spans="1:13" s="4" customFormat="1" ht="12.75" x14ac:dyDescent="0.2">
      <c r="A469" s="329"/>
      <c r="B469" s="331"/>
      <c r="C469" s="356"/>
      <c r="D469" s="23" t="s">
        <v>17</v>
      </c>
      <c r="E469" s="62">
        <f>E475+E481+E488+E494+E504+E510+E518+E526+E534</f>
        <v>1075305984.7800002</v>
      </c>
      <c r="F469" s="62">
        <f>F475+F481+F488+F494+F504+F510+F518+F526+F534</f>
        <v>1071834580.6</v>
      </c>
      <c r="G469" s="358"/>
      <c r="H469" s="205"/>
      <c r="I469" s="205"/>
      <c r="J469" s="205"/>
      <c r="K469" s="104"/>
      <c r="L469" s="295"/>
    </row>
    <row r="470" spans="1:13" s="4" customFormat="1" ht="12.75" x14ac:dyDescent="0.2">
      <c r="A470" s="329"/>
      <c r="B470" s="331"/>
      <c r="C470" s="356"/>
      <c r="D470" s="28" t="s">
        <v>20</v>
      </c>
      <c r="E470" s="62">
        <f>E476+E482+E489+E495+E505+E511+E519+E527+E535</f>
        <v>17998400</v>
      </c>
      <c r="F470" s="62">
        <f>F476+F482+F489+F495+F505+F511+F519+F527+F535</f>
        <v>17280130.140000001</v>
      </c>
      <c r="G470" s="358"/>
      <c r="H470" s="205"/>
      <c r="I470" s="205"/>
      <c r="J470" s="205"/>
      <c r="K470" s="104"/>
      <c r="L470" s="295"/>
    </row>
    <row r="471" spans="1:13" s="4" customFormat="1" ht="21" x14ac:dyDescent="0.2">
      <c r="A471" s="329"/>
      <c r="B471" s="331"/>
      <c r="C471" s="356"/>
      <c r="D471" s="23" t="s">
        <v>23</v>
      </c>
      <c r="E471" s="62">
        <f t="shared" ref="E471:F472" si="15">E477+E483+E490+E496+E506+E512</f>
        <v>0</v>
      </c>
      <c r="F471" s="62">
        <f t="shared" si="15"/>
        <v>0</v>
      </c>
      <c r="G471" s="358"/>
      <c r="H471" s="205"/>
      <c r="I471" s="205"/>
      <c r="J471" s="205"/>
      <c r="K471" s="104"/>
      <c r="L471" s="295"/>
    </row>
    <row r="472" spans="1:13" s="4" customFormat="1" ht="12.75" x14ac:dyDescent="0.2">
      <c r="A472" s="329"/>
      <c r="B472" s="331"/>
      <c r="C472" s="356"/>
      <c r="D472" s="28" t="s">
        <v>39</v>
      </c>
      <c r="E472" s="62">
        <f t="shared" si="15"/>
        <v>0</v>
      </c>
      <c r="F472" s="62">
        <f t="shared" si="15"/>
        <v>0</v>
      </c>
      <c r="G472" s="358"/>
      <c r="H472" s="207"/>
      <c r="I472" s="207"/>
      <c r="J472" s="207"/>
      <c r="K472" s="105"/>
      <c r="L472" s="296"/>
    </row>
    <row r="473" spans="1:13" ht="12.75" hidden="1" x14ac:dyDescent="0.2">
      <c r="A473" s="318" t="s">
        <v>233</v>
      </c>
      <c r="B473" s="318" t="s">
        <v>164</v>
      </c>
      <c r="C473" s="318" t="s">
        <v>10</v>
      </c>
      <c r="D473" s="23" t="s">
        <v>11</v>
      </c>
      <c r="E473" s="46">
        <f>E474+E478</f>
        <v>0</v>
      </c>
      <c r="F473" s="46"/>
      <c r="G473" s="284"/>
      <c r="H473" s="307" t="s">
        <v>234</v>
      </c>
      <c r="I473" s="284" t="s">
        <v>45</v>
      </c>
      <c r="J473" s="284">
        <v>0</v>
      </c>
      <c r="K473" s="298"/>
      <c r="L473" s="208"/>
    </row>
    <row r="474" spans="1:13" ht="21" hidden="1" x14ac:dyDescent="0.2">
      <c r="A474" s="347"/>
      <c r="B474" s="320"/>
      <c r="C474" s="319"/>
      <c r="D474" s="23" t="s">
        <v>14</v>
      </c>
      <c r="E474" s="46">
        <f>E475+E476+E477</f>
        <v>0</v>
      </c>
      <c r="F474" s="46"/>
      <c r="G474" s="285"/>
      <c r="H474" s="341"/>
      <c r="I474" s="309"/>
      <c r="J474" s="309"/>
      <c r="K474" s="311"/>
      <c r="L474" s="208"/>
    </row>
    <row r="475" spans="1:13" ht="12.75" hidden="1" x14ac:dyDescent="0.2">
      <c r="A475" s="347"/>
      <c r="B475" s="320"/>
      <c r="C475" s="319"/>
      <c r="D475" s="48" t="s">
        <v>17</v>
      </c>
      <c r="E475" s="185">
        <v>0</v>
      </c>
      <c r="F475" s="24"/>
      <c r="G475" s="285"/>
      <c r="H475" s="342"/>
      <c r="I475" s="310"/>
      <c r="J475" s="310"/>
      <c r="K475" s="312"/>
      <c r="L475" s="208"/>
    </row>
    <row r="476" spans="1:13" ht="12.75" hidden="1" x14ac:dyDescent="0.2">
      <c r="A476" s="347"/>
      <c r="B476" s="320"/>
      <c r="C476" s="319"/>
      <c r="D476" s="28" t="s">
        <v>20</v>
      </c>
      <c r="E476" s="24">
        <v>0</v>
      </c>
      <c r="F476" s="24">
        <v>0</v>
      </c>
      <c r="G476" s="285"/>
      <c r="H476" s="316" t="s">
        <v>235</v>
      </c>
      <c r="I476" s="284" t="s">
        <v>45</v>
      </c>
      <c r="J476" s="284">
        <v>0</v>
      </c>
      <c r="K476" s="298"/>
      <c r="L476" s="208"/>
    </row>
    <row r="477" spans="1:13" ht="21" hidden="1" x14ac:dyDescent="0.2">
      <c r="A477" s="347"/>
      <c r="B477" s="320"/>
      <c r="C477" s="319"/>
      <c r="D477" s="23" t="s">
        <v>23</v>
      </c>
      <c r="E477" s="186">
        <v>0</v>
      </c>
      <c r="F477" s="185">
        <v>0</v>
      </c>
      <c r="G477" s="285"/>
      <c r="H477" s="308"/>
      <c r="I477" s="286"/>
      <c r="J477" s="286"/>
      <c r="K477" s="300"/>
      <c r="L477" s="208"/>
    </row>
    <row r="478" spans="1:13" ht="84" hidden="1" x14ac:dyDescent="0.2">
      <c r="A478" s="355"/>
      <c r="B478" s="320"/>
      <c r="C478" s="319"/>
      <c r="D478" s="28" t="s">
        <v>39</v>
      </c>
      <c r="E478" s="24">
        <v>0</v>
      </c>
      <c r="F478" s="24">
        <v>0</v>
      </c>
      <c r="G478" s="286"/>
      <c r="H478" s="181" t="s">
        <v>236</v>
      </c>
      <c r="I478" s="191" t="s">
        <v>45</v>
      </c>
      <c r="J478" s="191">
        <v>0</v>
      </c>
      <c r="K478" s="195"/>
      <c r="L478" s="208"/>
    </row>
    <row r="479" spans="1:13" ht="21" x14ac:dyDescent="0.2">
      <c r="A479" s="319" t="s">
        <v>233</v>
      </c>
      <c r="B479" s="318" t="s">
        <v>238</v>
      </c>
      <c r="C479" s="318" t="s">
        <v>10</v>
      </c>
      <c r="D479" s="23" t="s">
        <v>11</v>
      </c>
      <c r="E479" s="46">
        <f>E480+E484</f>
        <v>875671604.08000004</v>
      </c>
      <c r="F479" s="46">
        <f>F480+F484</f>
        <v>875671604.08000004</v>
      </c>
      <c r="G479" s="284"/>
      <c r="H479" s="180" t="s">
        <v>239</v>
      </c>
      <c r="I479" s="189" t="s">
        <v>171</v>
      </c>
      <c r="J479" s="189">
        <v>13370</v>
      </c>
      <c r="K479" s="193">
        <v>11786</v>
      </c>
      <c r="L479" s="280" t="s">
        <v>682</v>
      </c>
    </row>
    <row r="480" spans="1:13" ht="21" x14ac:dyDescent="0.2">
      <c r="A480" s="347"/>
      <c r="B480" s="320"/>
      <c r="C480" s="319"/>
      <c r="D480" s="23" t="s">
        <v>14</v>
      </c>
      <c r="E480" s="46">
        <f>E481+E482+E483</f>
        <v>875671604.08000004</v>
      </c>
      <c r="F480" s="46">
        <f>F481+F482+F483</f>
        <v>875671604.08000004</v>
      </c>
      <c r="G480" s="285"/>
      <c r="H480" s="29" t="s">
        <v>240</v>
      </c>
      <c r="I480" s="189" t="s">
        <v>171</v>
      </c>
      <c r="J480" s="30">
        <v>4709</v>
      </c>
      <c r="K480" s="232">
        <v>3297</v>
      </c>
      <c r="L480" s="281"/>
    </row>
    <row r="481" spans="1:12" ht="21" x14ac:dyDescent="0.2">
      <c r="A481" s="347"/>
      <c r="B481" s="320"/>
      <c r="C481" s="319"/>
      <c r="D481" s="48" t="s">
        <v>17</v>
      </c>
      <c r="E481" s="214">
        <v>875671604.08000004</v>
      </c>
      <c r="F481" s="62">
        <v>875671604.08000004</v>
      </c>
      <c r="G481" s="285"/>
      <c r="H481" s="29" t="s">
        <v>241</v>
      </c>
      <c r="I481" s="189" t="s">
        <v>171</v>
      </c>
      <c r="J481" s="30">
        <v>1691</v>
      </c>
      <c r="K481" s="204">
        <v>1519</v>
      </c>
      <c r="L481" s="281"/>
    </row>
    <row r="482" spans="1:12" ht="21" x14ac:dyDescent="0.2">
      <c r="A482" s="347"/>
      <c r="B482" s="320"/>
      <c r="C482" s="319"/>
      <c r="D482" s="28" t="s">
        <v>20</v>
      </c>
      <c r="E482" s="46">
        <v>0</v>
      </c>
      <c r="F482" s="46">
        <v>0</v>
      </c>
      <c r="G482" s="285"/>
      <c r="H482" s="192" t="s">
        <v>242</v>
      </c>
      <c r="I482" s="189" t="s">
        <v>171</v>
      </c>
      <c r="J482" s="190">
        <v>6135</v>
      </c>
      <c r="K482" s="232">
        <v>6135</v>
      </c>
      <c r="L482" s="281"/>
    </row>
    <row r="483" spans="1:12" ht="31.5" x14ac:dyDescent="0.2">
      <c r="A483" s="347"/>
      <c r="B483" s="320"/>
      <c r="C483" s="319"/>
      <c r="D483" s="23" t="s">
        <v>23</v>
      </c>
      <c r="E483" s="215">
        <v>0</v>
      </c>
      <c r="F483" s="214">
        <v>0</v>
      </c>
      <c r="G483" s="285"/>
      <c r="H483" s="29" t="s">
        <v>243</v>
      </c>
      <c r="I483" s="189" t="s">
        <v>171</v>
      </c>
      <c r="J483" s="189">
        <v>835</v>
      </c>
      <c r="K483" s="204">
        <v>835</v>
      </c>
      <c r="L483" s="281"/>
    </row>
    <row r="484" spans="1:12" ht="12.75" x14ac:dyDescent="0.2">
      <c r="A484" s="347"/>
      <c r="B484" s="320"/>
      <c r="C484" s="319"/>
      <c r="D484" s="48" t="s">
        <v>39</v>
      </c>
      <c r="E484" s="185">
        <v>0</v>
      </c>
      <c r="F484" s="185">
        <v>0</v>
      </c>
      <c r="G484" s="285"/>
      <c r="H484" s="307" t="s">
        <v>194</v>
      </c>
      <c r="I484" s="284" t="s">
        <v>45</v>
      </c>
      <c r="J484" s="284">
        <v>54</v>
      </c>
      <c r="K484" s="298">
        <v>54</v>
      </c>
      <c r="L484" s="281"/>
    </row>
    <row r="485" spans="1:12" ht="12.75" x14ac:dyDescent="0.2">
      <c r="A485" s="347"/>
      <c r="B485" s="320"/>
      <c r="C485" s="319"/>
      <c r="D485" s="23"/>
      <c r="E485" s="216"/>
      <c r="F485" s="216"/>
      <c r="G485" s="285"/>
      <c r="H485" s="308"/>
      <c r="I485" s="286"/>
      <c r="J485" s="286"/>
      <c r="K485" s="300"/>
      <c r="L485" s="282"/>
    </row>
    <row r="486" spans="1:12" ht="12.75" x14ac:dyDescent="0.2">
      <c r="A486" s="318" t="s">
        <v>237</v>
      </c>
      <c r="B486" s="318" t="s">
        <v>245</v>
      </c>
      <c r="C486" s="318" t="s">
        <v>10</v>
      </c>
      <c r="D486" s="23" t="s">
        <v>11</v>
      </c>
      <c r="E486" s="46">
        <f>E487+E491</f>
        <v>26461723.02</v>
      </c>
      <c r="F486" s="46">
        <f>F487+F491</f>
        <v>26461723.02</v>
      </c>
      <c r="G486" s="284"/>
      <c r="H486" s="307" t="s">
        <v>246</v>
      </c>
      <c r="I486" s="284" t="s">
        <v>247</v>
      </c>
      <c r="J486" s="284">
        <v>4473</v>
      </c>
      <c r="K486" s="298">
        <v>5138</v>
      </c>
      <c r="L486" s="280" t="s">
        <v>637</v>
      </c>
    </row>
    <row r="487" spans="1:12" ht="21" x14ac:dyDescent="0.2">
      <c r="A487" s="347"/>
      <c r="B487" s="320"/>
      <c r="C487" s="319"/>
      <c r="D487" s="23" t="s">
        <v>14</v>
      </c>
      <c r="E487" s="46">
        <f>E488+E489+E490</f>
        <v>26461723.02</v>
      </c>
      <c r="F487" s="215">
        <f>F488+F489+F490</f>
        <v>26461723.02</v>
      </c>
      <c r="G487" s="285"/>
      <c r="H487" s="341"/>
      <c r="I487" s="309"/>
      <c r="J487" s="309"/>
      <c r="K487" s="311"/>
      <c r="L487" s="281"/>
    </row>
    <row r="488" spans="1:12" ht="12.75" x14ac:dyDescent="0.2">
      <c r="A488" s="347"/>
      <c r="B488" s="320"/>
      <c r="C488" s="319"/>
      <c r="D488" s="48" t="s">
        <v>17</v>
      </c>
      <c r="E488" s="214">
        <v>26461723.02</v>
      </c>
      <c r="F488" s="46">
        <v>26461723.02</v>
      </c>
      <c r="G488" s="285"/>
      <c r="H488" s="342"/>
      <c r="I488" s="310"/>
      <c r="J488" s="310"/>
      <c r="K488" s="312"/>
      <c r="L488" s="281"/>
    </row>
    <row r="489" spans="1:12" ht="12.75" x14ac:dyDescent="0.2">
      <c r="A489" s="347"/>
      <c r="B489" s="320"/>
      <c r="C489" s="319"/>
      <c r="D489" s="28" t="s">
        <v>20</v>
      </c>
      <c r="E489" s="46">
        <v>0</v>
      </c>
      <c r="F489" s="46">
        <v>0</v>
      </c>
      <c r="G489" s="285"/>
      <c r="H489" s="307" t="s">
        <v>248</v>
      </c>
      <c r="I489" s="284" t="s">
        <v>45</v>
      </c>
      <c r="J489" s="284">
        <v>100</v>
      </c>
      <c r="K489" s="298">
        <v>100</v>
      </c>
      <c r="L489" s="281"/>
    </row>
    <row r="490" spans="1:12" ht="21" x14ac:dyDescent="0.2">
      <c r="A490" s="347"/>
      <c r="B490" s="320"/>
      <c r="C490" s="319"/>
      <c r="D490" s="23" t="s">
        <v>23</v>
      </c>
      <c r="E490" s="215">
        <v>0</v>
      </c>
      <c r="F490" s="214">
        <v>0</v>
      </c>
      <c r="G490" s="285"/>
      <c r="H490" s="316"/>
      <c r="I490" s="285"/>
      <c r="J490" s="285"/>
      <c r="K490" s="299"/>
      <c r="L490" s="281"/>
    </row>
    <row r="491" spans="1:12" ht="12.75" x14ac:dyDescent="0.2">
      <c r="A491" s="355"/>
      <c r="B491" s="320"/>
      <c r="C491" s="319"/>
      <c r="D491" s="28" t="s">
        <v>39</v>
      </c>
      <c r="E491" s="185">
        <v>0</v>
      </c>
      <c r="F491" s="185">
        <v>0</v>
      </c>
      <c r="G491" s="286"/>
      <c r="H491" s="308"/>
      <c r="I491" s="286"/>
      <c r="J491" s="286"/>
      <c r="K491" s="300"/>
      <c r="L491" s="282"/>
    </row>
    <row r="492" spans="1:12" ht="21" x14ac:dyDescent="0.2">
      <c r="A492" s="318" t="s">
        <v>244</v>
      </c>
      <c r="B492" s="318" t="s">
        <v>250</v>
      </c>
      <c r="C492" s="318" t="s">
        <v>10</v>
      </c>
      <c r="D492" s="23" t="s">
        <v>11</v>
      </c>
      <c r="E492" s="46">
        <f>E493+E497</f>
        <v>32489053.100000001</v>
      </c>
      <c r="F492" s="46">
        <f>F493+F497</f>
        <v>32489053.100000001</v>
      </c>
      <c r="G492" s="284"/>
      <c r="H492" s="180" t="s">
        <v>251</v>
      </c>
      <c r="I492" s="189" t="s">
        <v>171</v>
      </c>
      <c r="J492" s="189">
        <v>3986</v>
      </c>
      <c r="K492" s="193">
        <f>K493+K494+K495</f>
        <v>4005</v>
      </c>
      <c r="L492" s="294"/>
    </row>
    <row r="493" spans="1:12" ht="21" x14ac:dyDescent="0.2">
      <c r="A493" s="347"/>
      <c r="B493" s="320"/>
      <c r="C493" s="319"/>
      <c r="D493" s="23" t="s">
        <v>14</v>
      </c>
      <c r="E493" s="46">
        <f>E494+E495+E496</f>
        <v>32489053.100000001</v>
      </c>
      <c r="F493" s="46">
        <f>F494+F495+F496</f>
        <v>32489053.100000001</v>
      </c>
      <c r="G493" s="285"/>
      <c r="H493" s="29" t="s">
        <v>252</v>
      </c>
      <c r="I493" s="189" t="s">
        <v>171</v>
      </c>
      <c r="J493" s="30">
        <v>2758</v>
      </c>
      <c r="K493" s="232">
        <v>2777</v>
      </c>
      <c r="L493" s="295"/>
    </row>
    <row r="494" spans="1:12" ht="21" x14ac:dyDescent="0.2">
      <c r="A494" s="347"/>
      <c r="B494" s="320"/>
      <c r="C494" s="319"/>
      <c r="D494" s="48" t="s">
        <v>17</v>
      </c>
      <c r="E494" s="214">
        <v>32489053.100000001</v>
      </c>
      <c r="F494" s="46">
        <v>32489053.100000001</v>
      </c>
      <c r="G494" s="285"/>
      <c r="H494" s="29" t="s">
        <v>253</v>
      </c>
      <c r="I494" s="189" t="s">
        <v>171</v>
      </c>
      <c r="J494" s="30">
        <v>568</v>
      </c>
      <c r="K494" s="204">
        <v>568</v>
      </c>
      <c r="L494" s="295"/>
    </row>
    <row r="495" spans="1:12" ht="21" x14ac:dyDescent="0.2">
      <c r="A495" s="347"/>
      <c r="B495" s="320"/>
      <c r="C495" s="319"/>
      <c r="D495" s="28" t="s">
        <v>20</v>
      </c>
      <c r="E495" s="46">
        <v>0</v>
      </c>
      <c r="F495" s="46">
        <v>0</v>
      </c>
      <c r="G495" s="285"/>
      <c r="H495" s="192" t="s">
        <v>254</v>
      </c>
      <c r="I495" s="189" t="s">
        <v>171</v>
      </c>
      <c r="J495" s="190">
        <v>660</v>
      </c>
      <c r="K495" s="232">
        <v>660</v>
      </c>
      <c r="L495" s="295"/>
    </row>
    <row r="496" spans="1:12" ht="31.5" x14ac:dyDescent="0.2">
      <c r="A496" s="347"/>
      <c r="B496" s="320"/>
      <c r="C496" s="319"/>
      <c r="D496" s="23" t="s">
        <v>23</v>
      </c>
      <c r="E496" s="215">
        <v>0</v>
      </c>
      <c r="F496" s="214">
        <v>0</v>
      </c>
      <c r="G496" s="285"/>
      <c r="H496" s="29" t="s">
        <v>193</v>
      </c>
      <c r="I496" s="189" t="s">
        <v>45</v>
      </c>
      <c r="J496" s="30">
        <v>100</v>
      </c>
      <c r="K496" s="232">
        <v>100</v>
      </c>
      <c r="L496" s="295"/>
    </row>
    <row r="497" spans="1:12" ht="21" x14ac:dyDescent="0.2">
      <c r="A497" s="347"/>
      <c r="B497" s="320"/>
      <c r="C497" s="319"/>
      <c r="D497" s="48" t="s">
        <v>39</v>
      </c>
      <c r="E497" s="185">
        <v>0</v>
      </c>
      <c r="F497" s="185">
        <v>0</v>
      </c>
      <c r="G497" s="285"/>
      <c r="H497" s="180" t="s">
        <v>194</v>
      </c>
      <c r="I497" s="189" t="s">
        <v>45</v>
      </c>
      <c r="J497" s="30">
        <v>54</v>
      </c>
      <c r="K497" s="232">
        <v>54</v>
      </c>
      <c r="L497" s="295"/>
    </row>
    <row r="498" spans="1:12" ht="31.5" x14ac:dyDescent="0.2">
      <c r="A498" s="63"/>
      <c r="B498" s="55"/>
      <c r="C498" s="52"/>
      <c r="D498" s="38"/>
      <c r="E498" s="186"/>
      <c r="F498" s="186"/>
      <c r="G498" s="190"/>
      <c r="H498" s="180" t="s">
        <v>255</v>
      </c>
      <c r="I498" s="189" t="s">
        <v>171</v>
      </c>
      <c r="J498" s="30">
        <v>0</v>
      </c>
      <c r="K498" s="204">
        <v>0</v>
      </c>
      <c r="L498" s="295"/>
    </row>
    <row r="499" spans="1:12" ht="21" x14ac:dyDescent="0.2">
      <c r="A499" s="63"/>
      <c r="B499" s="55"/>
      <c r="C499" s="52"/>
      <c r="D499" s="38"/>
      <c r="E499" s="186"/>
      <c r="F499" s="186"/>
      <c r="G499" s="190"/>
      <c r="H499" s="180" t="s">
        <v>256</v>
      </c>
      <c r="I499" s="189" t="s">
        <v>171</v>
      </c>
      <c r="J499" s="30">
        <v>0</v>
      </c>
      <c r="K499" s="193">
        <v>0</v>
      </c>
      <c r="L499" s="295"/>
    </row>
    <row r="500" spans="1:12" ht="21" x14ac:dyDescent="0.2">
      <c r="A500" s="63"/>
      <c r="B500" s="55"/>
      <c r="C500" s="52"/>
      <c r="D500" s="38"/>
      <c r="E500" s="186"/>
      <c r="F500" s="186"/>
      <c r="G500" s="190"/>
      <c r="H500" s="180" t="s">
        <v>257</v>
      </c>
      <c r="I500" s="189" t="s">
        <v>171</v>
      </c>
      <c r="J500" s="30">
        <v>0</v>
      </c>
      <c r="K500" s="193">
        <v>0</v>
      </c>
      <c r="L500" s="295"/>
    </row>
    <row r="501" spans="1:12" ht="31.5" x14ac:dyDescent="0.2">
      <c r="A501" s="63"/>
      <c r="B501" s="55"/>
      <c r="C501" s="52"/>
      <c r="D501" s="23"/>
      <c r="E501" s="186"/>
      <c r="F501" s="186"/>
      <c r="G501" s="190"/>
      <c r="H501" s="180" t="s">
        <v>258</v>
      </c>
      <c r="I501" s="189" t="s">
        <v>171</v>
      </c>
      <c r="J501" s="190">
        <v>0</v>
      </c>
      <c r="K501" s="193">
        <v>0</v>
      </c>
      <c r="L501" s="296"/>
    </row>
    <row r="502" spans="1:12" ht="12.75" x14ac:dyDescent="0.2">
      <c r="A502" s="318" t="s">
        <v>249</v>
      </c>
      <c r="B502" s="318" t="s">
        <v>260</v>
      </c>
      <c r="C502" s="318" t="s">
        <v>10</v>
      </c>
      <c r="D502" s="23" t="s">
        <v>11</v>
      </c>
      <c r="E502" s="46">
        <f>E503+E507</f>
        <v>9591371.3699999992</v>
      </c>
      <c r="F502" s="46">
        <f>F503+F507</f>
        <v>9591371.3699999992</v>
      </c>
      <c r="G502" s="284"/>
      <c r="H502" s="307" t="s">
        <v>261</v>
      </c>
      <c r="I502" s="284" t="s">
        <v>32</v>
      </c>
      <c r="J502" s="284">
        <v>3.1</v>
      </c>
      <c r="K502" s="298">
        <v>3.1</v>
      </c>
      <c r="L502" s="294"/>
    </row>
    <row r="503" spans="1:12" ht="21" x14ac:dyDescent="0.2">
      <c r="A503" s="347"/>
      <c r="B503" s="320"/>
      <c r="C503" s="319"/>
      <c r="D503" s="23" t="s">
        <v>14</v>
      </c>
      <c r="E503" s="46">
        <f>E504+E505+E506</f>
        <v>9591371.3699999992</v>
      </c>
      <c r="F503" s="215">
        <f>F504+F505+F506</f>
        <v>9591371.3699999992</v>
      </c>
      <c r="G503" s="285"/>
      <c r="H503" s="316"/>
      <c r="I503" s="285"/>
      <c r="J503" s="285"/>
      <c r="K503" s="299"/>
      <c r="L503" s="295"/>
    </row>
    <row r="504" spans="1:12" ht="12.75" x14ac:dyDescent="0.2">
      <c r="A504" s="347"/>
      <c r="B504" s="320"/>
      <c r="C504" s="319"/>
      <c r="D504" s="48" t="s">
        <v>17</v>
      </c>
      <c r="E504" s="214">
        <v>9591371.3699999992</v>
      </c>
      <c r="F504" s="214">
        <v>9591371.3699999992</v>
      </c>
      <c r="G504" s="285"/>
      <c r="H504" s="316"/>
      <c r="I504" s="285"/>
      <c r="J504" s="285"/>
      <c r="K504" s="299"/>
      <c r="L504" s="295"/>
    </row>
    <row r="505" spans="1:12" ht="12.75" x14ac:dyDescent="0.2">
      <c r="A505" s="347"/>
      <c r="B505" s="320"/>
      <c r="C505" s="319"/>
      <c r="D505" s="28" t="s">
        <v>20</v>
      </c>
      <c r="E505" s="46">
        <v>0</v>
      </c>
      <c r="F505" s="46">
        <v>0</v>
      </c>
      <c r="G505" s="285"/>
      <c r="H505" s="316"/>
      <c r="I505" s="285"/>
      <c r="J505" s="285"/>
      <c r="K505" s="299"/>
      <c r="L505" s="295"/>
    </row>
    <row r="506" spans="1:12" ht="21" x14ac:dyDescent="0.2">
      <c r="A506" s="347"/>
      <c r="B506" s="320"/>
      <c r="C506" s="319"/>
      <c r="D506" s="23" t="s">
        <v>23</v>
      </c>
      <c r="E506" s="215">
        <v>0</v>
      </c>
      <c r="F506" s="214">
        <v>0</v>
      </c>
      <c r="G506" s="285"/>
      <c r="H506" s="316"/>
      <c r="I506" s="285"/>
      <c r="J506" s="285"/>
      <c r="K506" s="299"/>
      <c r="L506" s="295"/>
    </row>
    <row r="507" spans="1:12" ht="12.75" x14ac:dyDescent="0.2">
      <c r="A507" s="355"/>
      <c r="B507" s="320"/>
      <c r="C507" s="319"/>
      <c r="D507" s="28" t="s">
        <v>39</v>
      </c>
      <c r="E507" s="185">
        <v>0</v>
      </c>
      <c r="F507" s="185">
        <v>0</v>
      </c>
      <c r="G507" s="286"/>
      <c r="H507" s="308"/>
      <c r="I507" s="286"/>
      <c r="J507" s="286"/>
      <c r="K507" s="300"/>
      <c r="L507" s="296"/>
    </row>
    <row r="508" spans="1:12" ht="63" x14ac:dyDescent="0.2">
      <c r="A508" s="318" t="s">
        <v>259</v>
      </c>
      <c r="B508" s="318" t="s">
        <v>263</v>
      </c>
      <c r="C508" s="318" t="s">
        <v>10</v>
      </c>
      <c r="D508" s="23" t="s">
        <v>11</v>
      </c>
      <c r="E508" s="46">
        <f>E509+E513</f>
        <v>84473290</v>
      </c>
      <c r="F508" s="46">
        <f>F509+F513</f>
        <v>82945604.140000001</v>
      </c>
      <c r="G508" s="284" t="s">
        <v>645</v>
      </c>
      <c r="H508" s="180" t="s">
        <v>264</v>
      </c>
      <c r="I508" s="189" t="s">
        <v>22</v>
      </c>
      <c r="J508" s="189">
        <v>260</v>
      </c>
      <c r="K508" s="193">
        <v>256</v>
      </c>
      <c r="L508" s="280" t="s">
        <v>683</v>
      </c>
    </row>
    <row r="509" spans="1:12" ht="21" x14ac:dyDescent="0.2">
      <c r="A509" s="347"/>
      <c r="B509" s="320"/>
      <c r="C509" s="319"/>
      <c r="D509" s="23" t="s">
        <v>14</v>
      </c>
      <c r="E509" s="46">
        <f>E510+E511+E512</f>
        <v>84473290</v>
      </c>
      <c r="F509" s="46">
        <f>F510+F511+F512</f>
        <v>82945604.140000001</v>
      </c>
      <c r="G509" s="285"/>
      <c r="H509" s="29" t="s">
        <v>265</v>
      </c>
      <c r="I509" s="189" t="s">
        <v>22</v>
      </c>
      <c r="J509" s="30">
        <v>27</v>
      </c>
      <c r="K509" s="232">
        <v>25</v>
      </c>
      <c r="L509" s="281"/>
    </row>
    <row r="510" spans="1:12" ht="22.5" customHeight="1" x14ac:dyDescent="0.2">
      <c r="A510" s="347"/>
      <c r="B510" s="320"/>
      <c r="C510" s="319"/>
      <c r="D510" s="48" t="s">
        <v>17</v>
      </c>
      <c r="E510" s="214">
        <v>66474890</v>
      </c>
      <c r="F510" s="46">
        <v>65665474</v>
      </c>
      <c r="G510" s="285"/>
      <c r="H510" s="29" t="s">
        <v>266</v>
      </c>
      <c r="I510" s="189" t="s">
        <v>22</v>
      </c>
      <c r="J510" s="30">
        <v>131</v>
      </c>
      <c r="K510" s="204">
        <v>129</v>
      </c>
      <c r="L510" s="281"/>
    </row>
    <row r="511" spans="1:12" ht="21.75" customHeight="1" x14ac:dyDescent="0.2">
      <c r="A511" s="347"/>
      <c r="B511" s="320"/>
      <c r="C511" s="319"/>
      <c r="D511" s="28" t="s">
        <v>20</v>
      </c>
      <c r="E511" s="46">
        <v>17998400</v>
      </c>
      <c r="F511" s="46">
        <v>17280130.140000001</v>
      </c>
      <c r="G511" s="285"/>
      <c r="H511" s="31" t="s">
        <v>267</v>
      </c>
      <c r="I511" s="189" t="s">
        <v>22</v>
      </c>
      <c r="J511" s="190">
        <v>36</v>
      </c>
      <c r="K511" s="232">
        <v>36</v>
      </c>
      <c r="L511" s="281"/>
    </row>
    <row r="512" spans="1:12" ht="21" x14ac:dyDescent="0.2">
      <c r="A512" s="347"/>
      <c r="B512" s="320"/>
      <c r="C512" s="319"/>
      <c r="D512" s="23" t="s">
        <v>23</v>
      </c>
      <c r="E512" s="215">
        <v>0</v>
      </c>
      <c r="F512" s="214">
        <v>0</v>
      </c>
      <c r="G512" s="199"/>
      <c r="H512" s="181" t="s">
        <v>268</v>
      </c>
      <c r="I512" s="189" t="s">
        <v>22</v>
      </c>
      <c r="J512" s="30">
        <v>18</v>
      </c>
      <c r="K512" s="232">
        <v>18</v>
      </c>
      <c r="L512" s="281"/>
    </row>
    <row r="513" spans="1:12" ht="21" x14ac:dyDescent="0.2">
      <c r="A513" s="347"/>
      <c r="B513" s="320"/>
      <c r="C513" s="319"/>
      <c r="D513" s="48" t="s">
        <v>39</v>
      </c>
      <c r="E513" s="185">
        <v>0</v>
      </c>
      <c r="F513" s="185">
        <v>0</v>
      </c>
      <c r="G513" s="199"/>
      <c r="H513" s="29" t="s">
        <v>269</v>
      </c>
      <c r="I513" s="189" t="s">
        <v>22</v>
      </c>
      <c r="J513" s="30">
        <v>3</v>
      </c>
      <c r="K513" s="232">
        <v>3</v>
      </c>
      <c r="L513" s="281"/>
    </row>
    <row r="514" spans="1:12" ht="12.75" x14ac:dyDescent="0.2">
      <c r="A514" s="63"/>
      <c r="B514" s="55"/>
      <c r="C514" s="52"/>
      <c r="D514" s="38"/>
      <c r="E514" s="186"/>
      <c r="F514" s="186"/>
      <c r="G514" s="190"/>
      <c r="H514" s="180" t="s">
        <v>477</v>
      </c>
      <c r="I514" s="189" t="s">
        <v>22</v>
      </c>
      <c r="J514" s="189">
        <v>3</v>
      </c>
      <c r="K514" s="193">
        <v>3</v>
      </c>
      <c r="L514" s="281"/>
    </row>
    <row r="515" spans="1:12" ht="21" x14ac:dyDescent="0.2">
      <c r="A515" s="63"/>
      <c r="B515" s="55"/>
      <c r="C515" s="52"/>
      <c r="D515" s="23"/>
      <c r="E515" s="187"/>
      <c r="F515" s="187"/>
      <c r="G515" s="190"/>
      <c r="H515" s="180" t="s">
        <v>270</v>
      </c>
      <c r="I515" s="30" t="s">
        <v>22</v>
      </c>
      <c r="J515" s="189">
        <v>42</v>
      </c>
      <c r="K515" s="193">
        <v>42</v>
      </c>
      <c r="L515" s="282"/>
    </row>
    <row r="516" spans="1:12" ht="52.5" x14ac:dyDescent="0.2">
      <c r="A516" s="318" t="s">
        <v>262</v>
      </c>
      <c r="B516" s="318" t="s">
        <v>557</v>
      </c>
      <c r="C516" s="318" t="s">
        <v>10</v>
      </c>
      <c r="D516" s="176" t="s">
        <v>11</v>
      </c>
      <c r="E516" s="46">
        <f>E517+E521</f>
        <v>55487053.210000001</v>
      </c>
      <c r="F516" s="46">
        <f>F517+F521</f>
        <v>55486060.399999999</v>
      </c>
      <c r="G516" s="198" t="s">
        <v>610</v>
      </c>
      <c r="H516" s="307" t="s">
        <v>562</v>
      </c>
      <c r="I516" s="284" t="s">
        <v>22</v>
      </c>
      <c r="J516" s="284">
        <v>2000</v>
      </c>
      <c r="K516" s="284">
        <v>2000</v>
      </c>
      <c r="L516" s="294"/>
    </row>
    <row r="517" spans="1:12" ht="21" x14ac:dyDescent="0.2">
      <c r="A517" s="347"/>
      <c r="B517" s="320"/>
      <c r="C517" s="319"/>
      <c r="D517" s="176" t="s">
        <v>14</v>
      </c>
      <c r="E517" s="46">
        <f>E518+E519+E520</f>
        <v>55487053.210000001</v>
      </c>
      <c r="F517" s="46">
        <f>F518+F519+F520</f>
        <v>55486060.399999999</v>
      </c>
      <c r="G517" s="199"/>
      <c r="H517" s="316"/>
      <c r="I517" s="285"/>
      <c r="J517" s="285"/>
      <c r="K517" s="285"/>
      <c r="L517" s="295"/>
    </row>
    <row r="518" spans="1:12" ht="12.75" x14ac:dyDescent="0.2">
      <c r="A518" s="347"/>
      <c r="B518" s="320"/>
      <c r="C518" s="319"/>
      <c r="D518" s="172" t="s">
        <v>17</v>
      </c>
      <c r="E518" s="214">
        <v>55487053.210000001</v>
      </c>
      <c r="F518" s="46">
        <v>55486060.399999999</v>
      </c>
      <c r="G518" s="199"/>
      <c r="H518" s="316"/>
      <c r="I518" s="285"/>
      <c r="J518" s="285"/>
      <c r="K518" s="285"/>
      <c r="L518" s="295"/>
    </row>
    <row r="519" spans="1:12" ht="12.75" x14ac:dyDescent="0.2">
      <c r="A519" s="347"/>
      <c r="B519" s="320"/>
      <c r="C519" s="319"/>
      <c r="D519" s="28" t="s">
        <v>20</v>
      </c>
      <c r="E519" s="46">
        <v>0</v>
      </c>
      <c r="F519" s="46">
        <v>0</v>
      </c>
      <c r="G519" s="199"/>
      <c r="H519" s="316"/>
      <c r="I519" s="285"/>
      <c r="J519" s="285"/>
      <c r="K519" s="285"/>
      <c r="L519" s="295"/>
    </row>
    <row r="520" spans="1:12" ht="21" x14ac:dyDescent="0.2">
      <c r="A520" s="347"/>
      <c r="B520" s="320"/>
      <c r="C520" s="319"/>
      <c r="D520" s="176" t="s">
        <v>23</v>
      </c>
      <c r="E520" s="215">
        <v>0</v>
      </c>
      <c r="F520" s="214">
        <v>0</v>
      </c>
      <c r="G520" s="199"/>
      <c r="H520" s="316"/>
      <c r="I520" s="285"/>
      <c r="J520" s="285"/>
      <c r="K520" s="285"/>
      <c r="L520" s="295"/>
    </row>
    <row r="521" spans="1:12" ht="12.75" x14ac:dyDescent="0.2">
      <c r="A521" s="347"/>
      <c r="B521" s="320"/>
      <c r="C521" s="319"/>
      <c r="D521" s="172" t="s">
        <v>39</v>
      </c>
      <c r="E521" s="185">
        <v>0</v>
      </c>
      <c r="F521" s="185">
        <v>0</v>
      </c>
      <c r="G521" s="199"/>
      <c r="H521" s="316"/>
      <c r="I521" s="285"/>
      <c r="J521" s="285"/>
      <c r="K521" s="285"/>
      <c r="L521" s="295"/>
    </row>
    <row r="522" spans="1:12" ht="12.75" x14ac:dyDescent="0.2">
      <c r="A522" s="177"/>
      <c r="B522" s="170"/>
      <c r="C522" s="169"/>
      <c r="D522" s="175"/>
      <c r="E522" s="186"/>
      <c r="F522" s="186"/>
      <c r="G522" s="190"/>
      <c r="H522" s="316"/>
      <c r="I522" s="285"/>
      <c r="J522" s="285"/>
      <c r="K522" s="285"/>
      <c r="L522" s="295"/>
    </row>
    <row r="523" spans="1:12" ht="12.75" x14ac:dyDescent="0.2">
      <c r="A523" s="177"/>
      <c r="B523" s="170"/>
      <c r="C523" s="169"/>
      <c r="D523" s="176"/>
      <c r="E523" s="187"/>
      <c r="F523" s="187"/>
      <c r="G523" s="190"/>
      <c r="H523" s="308"/>
      <c r="I523" s="286"/>
      <c r="J523" s="286"/>
      <c r="K523" s="286"/>
      <c r="L523" s="296"/>
    </row>
    <row r="524" spans="1:12" ht="12.75" x14ac:dyDescent="0.2">
      <c r="A524" s="318" t="s">
        <v>561</v>
      </c>
      <c r="B524" s="318" t="s">
        <v>564</v>
      </c>
      <c r="C524" s="318" t="s">
        <v>10</v>
      </c>
      <c r="D524" s="176" t="s">
        <v>11</v>
      </c>
      <c r="E524" s="46">
        <f>E525+E529</f>
        <v>4130290</v>
      </c>
      <c r="F524" s="46">
        <f>F525+F529</f>
        <v>1469294.63</v>
      </c>
      <c r="G524" s="284" t="s">
        <v>647</v>
      </c>
      <c r="H524" s="307" t="s">
        <v>565</v>
      </c>
      <c r="I524" s="284" t="s">
        <v>247</v>
      </c>
      <c r="J524" s="284">
        <v>1</v>
      </c>
      <c r="K524" s="284">
        <v>1</v>
      </c>
      <c r="L524" s="294"/>
    </row>
    <row r="525" spans="1:12" ht="21" x14ac:dyDescent="0.2">
      <c r="A525" s="347"/>
      <c r="B525" s="320"/>
      <c r="C525" s="319"/>
      <c r="D525" s="176" t="s">
        <v>14</v>
      </c>
      <c r="E525" s="46">
        <f>E526+E527+E528</f>
        <v>4130290</v>
      </c>
      <c r="F525" s="46">
        <f>F526+F527+F528</f>
        <v>1469294.63</v>
      </c>
      <c r="G525" s="285"/>
      <c r="H525" s="316"/>
      <c r="I525" s="285"/>
      <c r="J525" s="285"/>
      <c r="K525" s="285"/>
      <c r="L525" s="295"/>
    </row>
    <row r="526" spans="1:12" ht="12.75" x14ac:dyDescent="0.2">
      <c r="A526" s="347"/>
      <c r="B526" s="320"/>
      <c r="C526" s="319"/>
      <c r="D526" s="172" t="s">
        <v>17</v>
      </c>
      <c r="E526" s="214">
        <v>4130290</v>
      </c>
      <c r="F526" s="46">
        <v>1469294.63</v>
      </c>
      <c r="G526" s="285"/>
      <c r="H526" s="316"/>
      <c r="I526" s="285"/>
      <c r="J526" s="285"/>
      <c r="K526" s="285"/>
      <c r="L526" s="295"/>
    </row>
    <row r="527" spans="1:12" ht="12.75" x14ac:dyDescent="0.2">
      <c r="A527" s="347"/>
      <c r="B527" s="320"/>
      <c r="C527" s="319"/>
      <c r="D527" s="28" t="s">
        <v>20</v>
      </c>
      <c r="E527" s="46">
        <v>0</v>
      </c>
      <c r="F527" s="46">
        <v>0</v>
      </c>
      <c r="G527" s="285"/>
      <c r="H527" s="316"/>
      <c r="I527" s="285"/>
      <c r="J527" s="285"/>
      <c r="K527" s="285"/>
      <c r="L527" s="295"/>
    </row>
    <row r="528" spans="1:12" ht="21" x14ac:dyDescent="0.2">
      <c r="A528" s="347"/>
      <c r="B528" s="320"/>
      <c r="C528" s="319"/>
      <c r="D528" s="176" t="s">
        <v>23</v>
      </c>
      <c r="E528" s="215">
        <v>0</v>
      </c>
      <c r="F528" s="214">
        <v>0</v>
      </c>
      <c r="G528" s="285"/>
      <c r="H528" s="316"/>
      <c r="I528" s="285"/>
      <c r="J528" s="285"/>
      <c r="K528" s="285"/>
      <c r="L528" s="295"/>
    </row>
    <row r="529" spans="1:12" ht="12.75" x14ac:dyDescent="0.2">
      <c r="A529" s="347"/>
      <c r="B529" s="320"/>
      <c r="C529" s="319"/>
      <c r="D529" s="172" t="s">
        <v>39</v>
      </c>
      <c r="E529" s="185">
        <v>0</v>
      </c>
      <c r="F529" s="185">
        <v>0</v>
      </c>
      <c r="G529" s="285"/>
      <c r="H529" s="316"/>
      <c r="I529" s="285"/>
      <c r="J529" s="285"/>
      <c r="K529" s="285"/>
      <c r="L529" s="295"/>
    </row>
    <row r="530" spans="1:12" ht="12.75" x14ac:dyDescent="0.2">
      <c r="A530" s="177"/>
      <c r="B530" s="170"/>
      <c r="C530" s="169"/>
      <c r="D530" s="175"/>
      <c r="E530" s="186"/>
      <c r="F530" s="186"/>
      <c r="G530" s="190"/>
      <c r="H530" s="316"/>
      <c r="I530" s="285"/>
      <c r="J530" s="285"/>
      <c r="K530" s="285"/>
      <c r="L530" s="295"/>
    </row>
    <row r="531" spans="1:12" ht="12.75" x14ac:dyDescent="0.2">
      <c r="A531" s="177"/>
      <c r="B531" s="170"/>
      <c r="C531" s="169"/>
      <c r="D531" s="176"/>
      <c r="E531" s="187"/>
      <c r="F531" s="187"/>
      <c r="G531" s="190"/>
      <c r="H531" s="308"/>
      <c r="I531" s="286"/>
      <c r="J531" s="286"/>
      <c r="K531" s="286"/>
      <c r="L531" s="296"/>
    </row>
    <row r="532" spans="1:12" ht="12.75" x14ac:dyDescent="0.2">
      <c r="A532" s="318" t="s">
        <v>563</v>
      </c>
      <c r="B532" s="318" t="s">
        <v>566</v>
      </c>
      <c r="C532" s="318" t="s">
        <v>10</v>
      </c>
      <c r="D532" s="176" t="s">
        <v>11</v>
      </c>
      <c r="E532" s="46">
        <f>E533+E537</f>
        <v>5000000</v>
      </c>
      <c r="F532" s="46">
        <f>F533+F537</f>
        <v>5000000</v>
      </c>
      <c r="G532" s="284"/>
      <c r="H532" s="307" t="s">
        <v>567</v>
      </c>
      <c r="I532" s="284" t="s">
        <v>568</v>
      </c>
      <c r="J532" s="284">
        <v>100</v>
      </c>
      <c r="K532" s="284">
        <v>100</v>
      </c>
      <c r="L532" s="294"/>
    </row>
    <row r="533" spans="1:12" ht="21" x14ac:dyDescent="0.2">
      <c r="A533" s="347"/>
      <c r="B533" s="320"/>
      <c r="C533" s="319"/>
      <c r="D533" s="176" t="s">
        <v>14</v>
      </c>
      <c r="E533" s="46">
        <f>E534+E535+E536</f>
        <v>5000000</v>
      </c>
      <c r="F533" s="46">
        <f>F534+F535+F536</f>
        <v>5000000</v>
      </c>
      <c r="G533" s="285"/>
      <c r="H533" s="316"/>
      <c r="I533" s="285"/>
      <c r="J533" s="285"/>
      <c r="K533" s="285"/>
      <c r="L533" s="295"/>
    </row>
    <row r="534" spans="1:12" ht="12.75" x14ac:dyDescent="0.2">
      <c r="A534" s="347"/>
      <c r="B534" s="320"/>
      <c r="C534" s="319"/>
      <c r="D534" s="172" t="s">
        <v>17</v>
      </c>
      <c r="E534" s="214">
        <v>5000000</v>
      </c>
      <c r="F534" s="46">
        <v>5000000</v>
      </c>
      <c r="G534" s="285"/>
      <c r="H534" s="316"/>
      <c r="I534" s="285"/>
      <c r="J534" s="285"/>
      <c r="K534" s="285"/>
      <c r="L534" s="295"/>
    </row>
    <row r="535" spans="1:12" ht="12.75" x14ac:dyDescent="0.2">
      <c r="A535" s="347"/>
      <c r="B535" s="320"/>
      <c r="C535" s="319"/>
      <c r="D535" s="28" t="s">
        <v>20</v>
      </c>
      <c r="E535" s="46">
        <v>0</v>
      </c>
      <c r="F535" s="46">
        <v>0</v>
      </c>
      <c r="G535" s="285"/>
      <c r="H535" s="316"/>
      <c r="I535" s="285"/>
      <c r="J535" s="285"/>
      <c r="K535" s="285"/>
      <c r="L535" s="295"/>
    </row>
    <row r="536" spans="1:12" ht="21" x14ac:dyDescent="0.2">
      <c r="A536" s="347"/>
      <c r="B536" s="320"/>
      <c r="C536" s="319"/>
      <c r="D536" s="176" t="s">
        <v>23</v>
      </c>
      <c r="E536" s="215">
        <v>0</v>
      </c>
      <c r="F536" s="214">
        <v>0</v>
      </c>
      <c r="G536" s="285"/>
      <c r="H536" s="316"/>
      <c r="I536" s="285"/>
      <c r="J536" s="285"/>
      <c r="K536" s="285"/>
      <c r="L536" s="295"/>
    </row>
    <row r="537" spans="1:12" ht="12.75" x14ac:dyDescent="0.2">
      <c r="A537" s="347"/>
      <c r="B537" s="320"/>
      <c r="C537" s="319"/>
      <c r="D537" s="172" t="s">
        <v>39</v>
      </c>
      <c r="E537" s="185">
        <v>0</v>
      </c>
      <c r="F537" s="185">
        <v>0</v>
      </c>
      <c r="G537" s="285"/>
      <c r="H537" s="316"/>
      <c r="I537" s="285"/>
      <c r="J537" s="285"/>
      <c r="K537" s="285"/>
      <c r="L537" s="295"/>
    </row>
    <row r="538" spans="1:12" ht="12.75" x14ac:dyDescent="0.2">
      <c r="A538" s="177"/>
      <c r="B538" s="170"/>
      <c r="C538" s="169"/>
      <c r="D538" s="175"/>
      <c r="E538" s="186"/>
      <c r="F538" s="186"/>
      <c r="G538" s="190"/>
      <c r="H538" s="316"/>
      <c r="I538" s="285"/>
      <c r="J538" s="285"/>
      <c r="K538" s="285"/>
      <c r="L538" s="295"/>
    </row>
    <row r="539" spans="1:12" ht="37.5" customHeight="1" x14ac:dyDescent="0.2">
      <c r="A539" s="177"/>
      <c r="B539" s="170"/>
      <c r="C539" s="169"/>
      <c r="D539" s="176"/>
      <c r="E539" s="187"/>
      <c r="F539" s="187"/>
      <c r="G539" s="190"/>
      <c r="H539" s="308"/>
      <c r="I539" s="286"/>
      <c r="J539" s="286"/>
      <c r="K539" s="286"/>
      <c r="L539" s="296"/>
    </row>
    <row r="540" spans="1:12" s="4" customFormat="1" ht="12.75" x14ac:dyDescent="0.2">
      <c r="A540" s="328" t="s">
        <v>271</v>
      </c>
      <c r="B540" s="330" t="s">
        <v>272</v>
      </c>
      <c r="C540" s="330"/>
      <c r="D540" s="28" t="s">
        <v>11</v>
      </c>
      <c r="E540" s="61">
        <f>E541+E545</f>
        <v>41868665.840000004</v>
      </c>
      <c r="F540" s="61">
        <f>F541+F545</f>
        <v>41868665.840000004</v>
      </c>
      <c r="G540" s="357"/>
      <c r="H540" s="196"/>
      <c r="I540" s="196"/>
      <c r="J540" s="196"/>
      <c r="K540" s="197"/>
      <c r="L540" s="294"/>
    </row>
    <row r="541" spans="1:12" s="4" customFormat="1" ht="21" x14ac:dyDescent="0.2">
      <c r="A541" s="329"/>
      <c r="B541" s="331"/>
      <c r="C541" s="356"/>
      <c r="D541" s="23" t="s">
        <v>14</v>
      </c>
      <c r="E541" s="62">
        <f>E542+E543+E544</f>
        <v>41868665.840000004</v>
      </c>
      <c r="F541" s="62">
        <f>F542+F543+F544</f>
        <v>41868665.840000004</v>
      </c>
      <c r="G541" s="358"/>
      <c r="H541" s="205"/>
      <c r="I541" s="205"/>
      <c r="J541" s="205"/>
      <c r="K541" s="104"/>
      <c r="L541" s="295"/>
    </row>
    <row r="542" spans="1:12" s="4" customFormat="1" ht="12.75" x14ac:dyDescent="0.2">
      <c r="A542" s="329"/>
      <c r="B542" s="331"/>
      <c r="C542" s="356"/>
      <c r="D542" s="23" t="s">
        <v>17</v>
      </c>
      <c r="E542" s="62">
        <f t="shared" ref="E542:F545" si="16">E548+E554</f>
        <v>41868665.840000004</v>
      </c>
      <c r="F542" s="62">
        <f t="shared" si="16"/>
        <v>41868665.840000004</v>
      </c>
      <c r="G542" s="358"/>
      <c r="H542" s="205"/>
      <c r="I542" s="205"/>
      <c r="J542" s="205"/>
      <c r="K542" s="104"/>
      <c r="L542" s="295"/>
    </row>
    <row r="543" spans="1:12" s="4" customFormat="1" ht="12.75" x14ac:dyDescent="0.2">
      <c r="A543" s="329"/>
      <c r="B543" s="331"/>
      <c r="C543" s="356"/>
      <c r="D543" s="28" t="s">
        <v>20</v>
      </c>
      <c r="E543" s="62">
        <f t="shared" si="16"/>
        <v>0</v>
      </c>
      <c r="F543" s="62">
        <f t="shared" si="16"/>
        <v>0</v>
      </c>
      <c r="G543" s="358"/>
      <c r="H543" s="205"/>
      <c r="I543" s="205"/>
      <c r="J543" s="205"/>
      <c r="K543" s="104"/>
      <c r="L543" s="295"/>
    </row>
    <row r="544" spans="1:12" s="4" customFormat="1" ht="21" x14ac:dyDescent="0.2">
      <c r="A544" s="329"/>
      <c r="B544" s="331"/>
      <c r="C544" s="356"/>
      <c r="D544" s="23" t="s">
        <v>23</v>
      </c>
      <c r="E544" s="62">
        <f t="shared" si="16"/>
        <v>0</v>
      </c>
      <c r="F544" s="62">
        <f t="shared" si="16"/>
        <v>0</v>
      </c>
      <c r="G544" s="358"/>
      <c r="H544" s="205"/>
      <c r="I544" s="205"/>
      <c r="J544" s="205"/>
      <c r="K544" s="104"/>
      <c r="L544" s="295"/>
    </row>
    <row r="545" spans="1:12" s="4" customFormat="1" ht="12.75" x14ac:dyDescent="0.2">
      <c r="A545" s="329"/>
      <c r="B545" s="331"/>
      <c r="C545" s="422"/>
      <c r="D545" s="28" t="s">
        <v>39</v>
      </c>
      <c r="E545" s="62">
        <f t="shared" si="16"/>
        <v>0</v>
      </c>
      <c r="F545" s="62">
        <f t="shared" si="16"/>
        <v>0</v>
      </c>
      <c r="G545" s="358"/>
      <c r="H545" s="207"/>
      <c r="I545" s="207"/>
      <c r="J545" s="207"/>
      <c r="K545" s="105"/>
      <c r="L545" s="296"/>
    </row>
    <row r="546" spans="1:12" ht="12.75" hidden="1" x14ac:dyDescent="0.2">
      <c r="A546" s="318" t="s">
        <v>273</v>
      </c>
      <c r="B546" s="318" t="s">
        <v>164</v>
      </c>
      <c r="C546" s="318" t="s">
        <v>10</v>
      </c>
      <c r="D546" s="23" t="s">
        <v>11</v>
      </c>
      <c r="E546" s="46">
        <f>E547+E551</f>
        <v>0</v>
      </c>
      <c r="F546" s="46"/>
      <c r="G546" s="284"/>
      <c r="H546" s="307" t="s">
        <v>165</v>
      </c>
      <c r="I546" s="284" t="s">
        <v>45</v>
      </c>
      <c r="J546" s="284">
        <v>0</v>
      </c>
      <c r="K546" s="298"/>
      <c r="L546" s="208"/>
    </row>
    <row r="547" spans="1:12" ht="21" hidden="1" x14ac:dyDescent="0.2">
      <c r="A547" s="347"/>
      <c r="B547" s="320"/>
      <c r="C547" s="319"/>
      <c r="D547" s="23" t="s">
        <v>14</v>
      </c>
      <c r="E547" s="46">
        <f>E548+E549+E550</f>
        <v>0</v>
      </c>
      <c r="F547" s="46"/>
      <c r="G547" s="285"/>
      <c r="H547" s="341"/>
      <c r="I547" s="309"/>
      <c r="J547" s="309"/>
      <c r="K547" s="311"/>
      <c r="L547" s="208"/>
    </row>
    <row r="548" spans="1:12" ht="12.75" hidden="1" x14ac:dyDescent="0.2">
      <c r="A548" s="347"/>
      <c r="B548" s="320"/>
      <c r="C548" s="319"/>
      <c r="D548" s="48" t="s">
        <v>17</v>
      </c>
      <c r="E548" s="46">
        <v>0</v>
      </c>
      <c r="F548" s="46"/>
      <c r="G548" s="423"/>
      <c r="H548" s="342"/>
      <c r="I548" s="310"/>
      <c r="J548" s="310"/>
      <c r="K548" s="312"/>
      <c r="L548" s="208"/>
    </row>
    <row r="549" spans="1:12" ht="12.75" hidden="1" x14ac:dyDescent="0.2">
      <c r="A549" s="347"/>
      <c r="B549" s="320"/>
      <c r="C549" s="319"/>
      <c r="D549" s="28" t="s">
        <v>20</v>
      </c>
      <c r="E549" s="46">
        <v>0</v>
      </c>
      <c r="F549" s="216">
        <v>0</v>
      </c>
      <c r="G549" s="285"/>
      <c r="H549" s="316" t="s">
        <v>166</v>
      </c>
      <c r="I549" s="284" t="s">
        <v>45</v>
      </c>
      <c r="J549" s="284">
        <v>0</v>
      </c>
      <c r="K549" s="298"/>
      <c r="L549" s="208"/>
    </row>
    <row r="550" spans="1:12" ht="21" hidden="1" x14ac:dyDescent="0.2">
      <c r="A550" s="347"/>
      <c r="B550" s="320"/>
      <c r="C550" s="319"/>
      <c r="D550" s="23" t="s">
        <v>23</v>
      </c>
      <c r="E550" s="215">
        <v>0</v>
      </c>
      <c r="F550" s="214">
        <v>0</v>
      </c>
      <c r="G550" s="285"/>
      <c r="H550" s="308"/>
      <c r="I550" s="286"/>
      <c r="J550" s="286"/>
      <c r="K550" s="300"/>
      <c r="L550" s="208"/>
    </row>
    <row r="551" spans="1:12" ht="73.5" hidden="1" x14ac:dyDescent="0.2">
      <c r="A551" s="355"/>
      <c r="B551" s="320"/>
      <c r="C551" s="319"/>
      <c r="D551" s="28" t="s">
        <v>39</v>
      </c>
      <c r="E551" s="24">
        <v>0</v>
      </c>
      <c r="F551" s="24">
        <v>0</v>
      </c>
      <c r="G551" s="286"/>
      <c r="H551" s="181" t="s">
        <v>167</v>
      </c>
      <c r="I551" s="191" t="s">
        <v>45</v>
      </c>
      <c r="J551" s="191">
        <v>0</v>
      </c>
      <c r="K551" s="195"/>
      <c r="L551" s="208"/>
    </row>
    <row r="552" spans="1:12" ht="21" x14ac:dyDescent="0.2">
      <c r="A552" s="318" t="s">
        <v>273</v>
      </c>
      <c r="B552" s="318" t="s">
        <v>274</v>
      </c>
      <c r="C552" s="318" t="s">
        <v>10</v>
      </c>
      <c r="D552" s="23" t="s">
        <v>11</v>
      </c>
      <c r="E552" s="46">
        <f>E553+E557</f>
        <v>41868665.840000004</v>
      </c>
      <c r="F552" s="46">
        <f>F553+F557</f>
        <v>41868665.840000004</v>
      </c>
      <c r="G552" s="284"/>
      <c r="H552" s="180" t="s">
        <v>275</v>
      </c>
      <c r="I552" s="189" t="s">
        <v>171</v>
      </c>
      <c r="J552" s="189">
        <v>35110</v>
      </c>
      <c r="K552" s="193">
        <v>36773</v>
      </c>
      <c r="L552" s="280" t="s">
        <v>609</v>
      </c>
    </row>
    <row r="553" spans="1:12" ht="21" x14ac:dyDescent="0.2">
      <c r="A553" s="347"/>
      <c r="B553" s="320"/>
      <c r="C553" s="319"/>
      <c r="D553" s="23" t="s">
        <v>14</v>
      </c>
      <c r="E553" s="46">
        <f>E554+E555+E556</f>
        <v>41868665.840000004</v>
      </c>
      <c r="F553" s="46">
        <f>F554+F555+F556</f>
        <v>41868665.840000004</v>
      </c>
      <c r="G553" s="285"/>
      <c r="H553" s="29" t="s">
        <v>276</v>
      </c>
      <c r="I553" s="189" t="s">
        <v>171</v>
      </c>
      <c r="J553" s="30">
        <v>2350</v>
      </c>
      <c r="K553" s="232">
        <v>2425</v>
      </c>
      <c r="L553" s="281"/>
    </row>
    <row r="554" spans="1:12" ht="21" x14ac:dyDescent="0.2">
      <c r="A554" s="347"/>
      <c r="B554" s="320"/>
      <c r="C554" s="319"/>
      <c r="D554" s="48" t="s">
        <v>17</v>
      </c>
      <c r="E554" s="214">
        <v>41868665.840000004</v>
      </c>
      <c r="F554" s="46">
        <v>41868665.840000004</v>
      </c>
      <c r="G554" s="285"/>
      <c r="H554" s="181" t="s">
        <v>277</v>
      </c>
      <c r="I554" s="189" t="s">
        <v>171</v>
      </c>
      <c r="J554" s="191">
        <v>32760</v>
      </c>
      <c r="K554" s="195">
        <v>34348</v>
      </c>
      <c r="L554" s="281"/>
    </row>
    <row r="555" spans="1:12" ht="21" x14ac:dyDescent="0.2">
      <c r="A555" s="347"/>
      <c r="B555" s="320"/>
      <c r="C555" s="319"/>
      <c r="D555" s="28" t="s">
        <v>20</v>
      </c>
      <c r="E555" s="46">
        <v>0</v>
      </c>
      <c r="F555" s="46">
        <v>0</v>
      </c>
      <c r="G555" s="285"/>
      <c r="H555" s="64" t="s">
        <v>278</v>
      </c>
      <c r="I555" s="30" t="s">
        <v>171</v>
      </c>
      <c r="J555" s="247">
        <v>13650</v>
      </c>
      <c r="K555" s="248">
        <v>14312</v>
      </c>
      <c r="L555" s="281"/>
    </row>
    <row r="556" spans="1:12" ht="31.5" x14ac:dyDescent="0.2">
      <c r="A556" s="347"/>
      <c r="B556" s="320"/>
      <c r="C556" s="319"/>
      <c r="D556" s="23" t="s">
        <v>23</v>
      </c>
      <c r="E556" s="215">
        <v>0</v>
      </c>
      <c r="F556" s="214">
        <v>0</v>
      </c>
      <c r="G556" s="285"/>
      <c r="H556" s="29" t="s">
        <v>193</v>
      </c>
      <c r="I556" s="191" t="s">
        <v>45</v>
      </c>
      <c r="J556" s="249">
        <v>100</v>
      </c>
      <c r="K556" s="248">
        <v>100</v>
      </c>
      <c r="L556" s="281"/>
    </row>
    <row r="557" spans="1:12" ht="21" x14ac:dyDescent="0.2">
      <c r="A557" s="355"/>
      <c r="B557" s="337"/>
      <c r="C557" s="327"/>
      <c r="D557" s="28" t="s">
        <v>39</v>
      </c>
      <c r="E557" s="24">
        <v>0</v>
      </c>
      <c r="F557" s="24">
        <v>0</v>
      </c>
      <c r="G557" s="286"/>
      <c r="H557" s="65" t="s">
        <v>194</v>
      </c>
      <c r="I557" s="190" t="s">
        <v>45</v>
      </c>
      <c r="J557" s="247">
        <v>54</v>
      </c>
      <c r="K557" s="250">
        <v>54</v>
      </c>
      <c r="L557" s="282"/>
    </row>
    <row r="558" spans="1:12" s="4" customFormat="1" ht="12.75" x14ac:dyDescent="0.2">
      <c r="A558" s="328" t="s">
        <v>279</v>
      </c>
      <c r="B558" s="330" t="s">
        <v>280</v>
      </c>
      <c r="C558" s="330"/>
      <c r="D558" s="28" t="s">
        <v>11</v>
      </c>
      <c r="E558" s="61">
        <f>E559+E563</f>
        <v>23330645.16</v>
      </c>
      <c r="F558" s="61">
        <f>F559+F563</f>
        <v>23330155.199999999</v>
      </c>
      <c r="G558" s="357"/>
      <c r="H558" s="151"/>
      <c r="I558" s="151"/>
      <c r="J558" s="151"/>
      <c r="K558" s="155"/>
      <c r="L558" s="294"/>
    </row>
    <row r="559" spans="1:12" s="4" customFormat="1" ht="21" x14ac:dyDescent="0.2">
      <c r="A559" s="329"/>
      <c r="B559" s="331"/>
      <c r="C559" s="356"/>
      <c r="D559" s="23" t="s">
        <v>14</v>
      </c>
      <c r="E559" s="62">
        <f>E560+E561+E562</f>
        <v>23330645.16</v>
      </c>
      <c r="F559" s="62">
        <f>F560+F561+F562</f>
        <v>23330155.199999999</v>
      </c>
      <c r="G559" s="358"/>
      <c r="H559" s="152"/>
      <c r="I559" s="152"/>
      <c r="J559" s="152"/>
      <c r="K559" s="104"/>
      <c r="L559" s="295"/>
    </row>
    <row r="560" spans="1:12" s="4" customFormat="1" ht="12.75" x14ac:dyDescent="0.2">
      <c r="A560" s="329"/>
      <c r="B560" s="331"/>
      <c r="C560" s="356"/>
      <c r="D560" s="23" t="s">
        <v>17</v>
      </c>
      <c r="E560" s="62">
        <f>E566+E572+E578</f>
        <v>1633145.1600000001</v>
      </c>
      <c r="F560" s="62">
        <f>F566+F572+F578</f>
        <v>1633110.86</v>
      </c>
      <c r="G560" s="358"/>
      <c r="H560" s="152"/>
      <c r="I560" s="152"/>
      <c r="J560" s="152"/>
      <c r="K560" s="104"/>
      <c r="L560" s="295"/>
    </row>
    <row r="561" spans="1:12" s="4" customFormat="1" ht="12.75" x14ac:dyDescent="0.2">
      <c r="A561" s="329"/>
      <c r="B561" s="331"/>
      <c r="C561" s="356"/>
      <c r="D561" s="28" t="s">
        <v>20</v>
      </c>
      <c r="E561" s="62">
        <f>E567+E573+E579</f>
        <v>21697500</v>
      </c>
      <c r="F561" s="62">
        <f>F567+F573+F579</f>
        <v>21697044.34</v>
      </c>
      <c r="G561" s="358"/>
      <c r="H561" s="152"/>
      <c r="I561" s="152"/>
      <c r="J561" s="152"/>
      <c r="K561" s="104"/>
      <c r="L561" s="295"/>
    </row>
    <row r="562" spans="1:12" s="4" customFormat="1" ht="21" x14ac:dyDescent="0.2">
      <c r="A562" s="329"/>
      <c r="B562" s="331"/>
      <c r="C562" s="356"/>
      <c r="D562" s="23" t="s">
        <v>23</v>
      </c>
      <c r="E562" s="62">
        <f>E568+E574+E586</f>
        <v>0</v>
      </c>
      <c r="F562" s="62">
        <f>F568+F574+F586</f>
        <v>0</v>
      </c>
      <c r="G562" s="358"/>
      <c r="H562" s="152"/>
      <c r="I562" s="152"/>
      <c r="J562" s="152"/>
      <c r="K562" s="104"/>
      <c r="L562" s="295"/>
    </row>
    <row r="563" spans="1:12" s="4" customFormat="1" ht="12.75" x14ac:dyDescent="0.2">
      <c r="A563" s="329"/>
      <c r="B563" s="331"/>
      <c r="C563" s="422"/>
      <c r="D563" s="28" t="s">
        <v>39</v>
      </c>
      <c r="E563" s="62">
        <f>E569+E575+E587</f>
        <v>0</v>
      </c>
      <c r="F563" s="62">
        <f>F569+F575+F587</f>
        <v>0</v>
      </c>
      <c r="G563" s="358"/>
      <c r="H563" s="153"/>
      <c r="I563" s="153"/>
      <c r="J563" s="153"/>
      <c r="K563" s="105"/>
      <c r="L563" s="296"/>
    </row>
    <row r="564" spans="1:12" ht="12.75" x14ac:dyDescent="0.2">
      <c r="A564" s="318" t="s">
        <v>281</v>
      </c>
      <c r="B564" s="318" t="s">
        <v>282</v>
      </c>
      <c r="C564" s="318" t="s">
        <v>10</v>
      </c>
      <c r="D564" s="28" t="s">
        <v>11</v>
      </c>
      <c r="E564" s="46">
        <f>E565+E569</f>
        <v>16502473.120000001</v>
      </c>
      <c r="F564" s="46">
        <f>F565+F569</f>
        <v>16501983.16</v>
      </c>
      <c r="G564" s="284" t="s">
        <v>646</v>
      </c>
      <c r="H564" s="307" t="s">
        <v>283</v>
      </c>
      <c r="I564" s="189" t="s">
        <v>45</v>
      </c>
      <c r="J564" s="132">
        <v>24</v>
      </c>
      <c r="K564" s="284">
        <v>24.3</v>
      </c>
      <c r="L564" s="280"/>
    </row>
    <row r="565" spans="1:12" ht="21" x14ac:dyDescent="0.2">
      <c r="A565" s="347"/>
      <c r="B565" s="320"/>
      <c r="C565" s="319"/>
      <c r="D565" s="23" t="s">
        <v>14</v>
      </c>
      <c r="E565" s="46">
        <f>E566+E567+E568</f>
        <v>16502473.120000001</v>
      </c>
      <c r="F565" s="46">
        <f>F566+F567+F568</f>
        <v>16501983.16</v>
      </c>
      <c r="G565" s="285"/>
      <c r="H565" s="316"/>
      <c r="I565" s="108"/>
      <c r="J565" s="108"/>
      <c r="K565" s="286"/>
      <c r="L565" s="282"/>
    </row>
    <row r="566" spans="1:12" ht="12.75" x14ac:dyDescent="0.2">
      <c r="A566" s="347"/>
      <c r="B566" s="320"/>
      <c r="C566" s="319"/>
      <c r="D566" s="48" t="s">
        <v>17</v>
      </c>
      <c r="E566" s="214">
        <v>1155173.1200000001</v>
      </c>
      <c r="F566" s="46">
        <v>1155138.82</v>
      </c>
      <c r="G566" s="285"/>
      <c r="H566" s="307" t="s">
        <v>478</v>
      </c>
      <c r="I566" s="189" t="s">
        <v>45</v>
      </c>
      <c r="J566" s="132">
        <v>95</v>
      </c>
      <c r="K566" s="193">
        <v>95.2</v>
      </c>
      <c r="L566" s="280"/>
    </row>
    <row r="567" spans="1:12" ht="12.75" x14ac:dyDescent="0.2">
      <c r="A567" s="347"/>
      <c r="B567" s="320"/>
      <c r="C567" s="319"/>
      <c r="D567" s="28" t="s">
        <v>20</v>
      </c>
      <c r="E567" s="46">
        <v>15347300</v>
      </c>
      <c r="F567" s="46">
        <v>15346844.34</v>
      </c>
      <c r="G567" s="285"/>
      <c r="H567" s="316"/>
      <c r="I567" s="108"/>
      <c r="J567" s="108"/>
      <c r="K567" s="251"/>
      <c r="L567" s="281"/>
    </row>
    <row r="568" spans="1:12" ht="21" x14ac:dyDescent="0.2">
      <c r="A568" s="347"/>
      <c r="B568" s="320"/>
      <c r="C568" s="319"/>
      <c r="D568" s="23" t="s">
        <v>23</v>
      </c>
      <c r="E568" s="215">
        <v>0</v>
      </c>
      <c r="F568" s="214">
        <v>0</v>
      </c>
      <c r="G568" s="285"/>
      <c r="H568" s="316"/>
      <c r="I568" s="108"/>
      <c r="J568" s="108"/>
      <c r="K568" s="251"/>
      <c r="L568" s="281"/>
    </row>
    <row r="569" spans="1:12" ht="33.75" customHeight="1" x14ac:dyDescent="0.2">
      <c r="A569" s="355"/>
      <c r="B569" s="320"/>
      <c r="C569" s="319"/>
      <c r="D569" s="28" t="s">
        <v>39</v>
      </c>
      <c r="E569" s="185">
        <v>0</v>
      </c>
      <c r="F569" s="185">
        <v>0</v>
      </c>
      <c r="G569" s="286"/>
      <c r="H569" s="308"/>
      <c r="I569" s="109"/>
      <c r="J569" s="109"/>
      <c r="K569" s="252"/>
      <c r="L569" s="282"/>
    </row>
    <row r="570" spans="1:12" ht="27.75" customHeight="1" x14ac:dyDescent="0.2">
      <c r="A570" s="318" t="s">
        <v>284</v>
      </c>
      <c r="B570" s="318" t="s">
        <v>285</v>
      </c>
      <c r="C570" s="318" t="s">
        <v>10</v>
      </c>
      <c r="D570" s="28" t="s">
        <v>11</v>
      </c>
      <c r="E570" s="46">
        <f>E571+E575</f>
        <v>2770967.74</v>
      </c>
      <c r="F570" s="46">
        <f>F571+F575</f>
        <v>2770967.74</v>
      </c>
      <c r="G570" s="284"/>
      <c r="H570" s="307" t="s">
        <v>286</v>
      </c>
      <c r="I570" s="284" t="s">
        <v>45</v>
      </c>
      <c r="J570" s="284">
        <v>93</v>
      </c>
      <c r="K570" s="298">
        <v>93.1</v>
      </c>
      <c r="L570" s="280"/>
    </row>
    <row r="571" spans="1:12" ht="21" x14ac:dyDescent="0.2">
      <c r="A571" s="347"/>
      <c r="B571" s="320"/>
      <c r="C571" s="319"/>
      <c r="D571" s="23" t="s">
        <v>14</v>
      </c>
      <c r="E571" s="46">
        <f>E572+E573+E574</f>
        <v>2770967.74</v>
      </c>
      <c r="F571" s="46">
        <f>F572+F573+F574</f>
        <v>2770967.74</v>
      </c>
      <c r="G571" s="285"/>
      <c r="H571" s="316"/>
      <c r="I571" s="286"/>
      <c r="J571" s="286"/>
      <c r="K571" s="300"/>
      <c r="L571" s="281"/>
    </row>
    <row r="572" spans="1:12" ht="12.75" x14ac:dyDescent="0.2">
      <c r="A572" s="347"/>
      <c r="B572" s="320"/>
      <c r="C572" s="319"/>
      <c r="D572" s="48" t="s">
        <v>17</v>
      </c>
      <c r="E572" s="214">
        <v>193967.74</v>
      </c>
      <c r="F572" s="46">
        <v>193967.74</v>
      </c>
      <c r="G572" s="285"/>
      <c r="H572" s="307" t="s">
        <v>287</v>
      </c>
      <c r="I572" s="284" t="s">
        <v>29</v>
      </c>
      <c r="J572" s="284">
        <v>0</v>
      </c>
      <c r="K572" s="298">
        <v>0</v>
      </c>
      <c r="L572" s="281"/>
    </row>
    <row r="573" spans="1:12" ht="12.75" x14ac:dyDescent="0.2">
      <c r="A573" s="347"/>
      <c r="B573" s="320"/>
      <c r="C573" s="319"/>
      <c r="D573" s="28" t="s">
        <v>20</v>
      </c>
      <c r="E573" s="46">
        <v>2577000</v>
      </c>
      <c r="F573" s="46">
        <v>2577000</v>
      </c>
      <c r="G573" s="285"/>
      <c r="H573" s="316"/>
      <c r="I573" s="285"/>
      <c r="J573" s="285"/>
      <c r="K573" s="299"/>
      <c r="L573" s="281"/>
    </row>
    <row r="574" spans="1:12" ht="21" x14ac:dyDescent="0.2">
      <c r="A574" s="347"/>
      <c r="B574" s="320"/>
      <c r="C574" s="319"/>
      <c r="D574" s="23" t="s">
        <v>23</v>
      </c>
      <c r="E574" s="215">
        <v>0</v>
      </c>
      <c r="F574" s="214">
        <v>0</v>
      </c>
      <c r="G574" s="285"/>
      <c r="H574" s="316"/>
      <c r="I574" s="285"/>
      <c r="J574" s="285"/>
      <c r="K574" s="299"/>
      <c r="L574" s="281"/>
    </row>
    <row r="575" spans="1:12" ht="55.5" customHeight="1" x14ac:dyDescent="0.2">
      <c r="A575" s="355"/>
      <c r="B575" s="320"/>
      <c r="C575" s="319"/>
      <c r="D575" s="28" t="s">
        <v>39</v>
      </c>
      <c r="E575" s="185">
        <v>0</v>
      </c>
      <c r="F575" s="185">
        <v>0</v>
      </c>
      <c r="G575" s="286"/>
      <c r="H575" s="308"/>
      <c r="I575" s="286"/>
      <c r="J575" s="286"/>
      <c r="K575" s="300"/>
      <c r="L575" s="282"/>
    </row>
    <row r="576" spans="1:12" ht="12.75" x14ac:dyDescent="0.2">
      <c r="A576" s="318" t="s">
        <v>288</v>
      </c>
      <c r="B576" s="318" t="s">
        <v>289</v>
      </c>
      <c r="C576" s="318" t="s">
        <v>10</v>
      </c>
      <c r="D576" s="28" t="s">
        <v>11</v>
      </c>
      <c r="E576" s="46">
        <f>E577+E581</f>
        <v>4057204.3</v>
      </c>
      <c r="F576" s="46">
        <f>F577+F581</f>
        <v>4057204.3</v>
      </c>
      <c r="G576" s="284"/>
      <c r="H576" s="307" t="s">
        <v>290</v>
      </c>
      <c r="I576" s="284" t="s">
        <v>45</v>
      </c>
      <c r="J576" s="284">
        <v>72.3</v>
      </c>
      <c r="K576" s="298">
        <v>74</v>
      </c>
      <c r="L576" s="280"/>
    </row>
    <row r="577" spans="1:12" ht="21" x14ac:dyDescent="0.2">
      <c r="A577" s="347"/>
      <c r="B577" s="320"/>
      <c r="C577" s="319"/>
      <c r="D577" s="23" t="s">
        <v>14</v>
      </c>
      <c r="E577" s="46">
        <f>E578+E579+E580</f>
        <v>4057204.3</v>
      </c>
      <c r="F577" s="46">
        <f>F578+F579+F580</f>
        <v>4057204.3</v>
      </c>
      <c r="G577" s="285"/>
      <c r="H577" s="316"/>
      <c r="I577" s="285"/>
      <c r="J577" s="285"/>
      <c r="K577" s="299"/>
      <c r="L577" s="281"/>
    </row>
    <row r="578" spans="1:12" ht="12.75" x14ac:dyDescent="0.2">
      <c r="A578" s="347"/>
      <c r="B578" s="320"/>
      <c r="C578" s="319"/>
      <c r="D578" s="48" t="s">
        <v>17</v>
      </c>
      <c r="E578" s="214">
        <v>284004.3</v>
      </c>
      <c r="F578" s="46">
        <v>284004.3</v>
      </c>
      <c r="G578" s="285"/>
      <c r="H578" s="316"/>
      <c r="I578" s="285"/>
      <c r="J578" s="285"/>
      <c r="K578" s="299"/>
      <c r="L578" s="281"/>
    </row>
    <row r="579" spans="1:12" ht="12.75" x14ac:dyDescent="0.2">
      <c r="A579" s="347"/>
      <c r="B579" s="320"/>
      <c r="C579" s="319"/>
      <c r="D579" s="28" t="s">
        <v>20</v>
      </c>
      <c r="E579" s="46">
        <v>3773200</v>
      </c>
      <c r="F579" s="46">
        <v>3773200</v>
      </c>
      <c r="G579" s="285"/>
      <c r="H579" s="316"/>
      <c r="I579" s="285"/>
      <c r="J579" s="285"/>
      <c r="K579" s="299"/>
      <c r="L579" s="281"/>
    </row>
    <row r="580" spans="1:12" ht="21" x14ac:dyDescent="0.2">
      <c r="A580" s="347"/>
      <c r="B580" s="320"/>
      <c r="C580" s="319"/>
      <c r="D580" s="23" t="s">
        <v>23</v>
      </c>
      <c r="E580" s="215">
        <v>0</v>
      </c>
      <c r="F580" s="214">
        <v>0</v>
      </c>
      <c r="G580" s="285"/>
      <c r="H580" s="316"/>
      <c r="I580" s="285"/>
      <c r="J580" s="285"/>
      <c r="K580" s="299"/>
      <c r="L580" s="281"/>
    </row>
    <row r="581" spans="1:12" ht="44.25" customHeight="1" x14ac:dyDescent="0.2">
      <c r="A581" s="355"/>
      <c r="B581" s="320"/>
      <c r="C581" s="319"/>
      <c r="D581" s="28" t="s">
        <v>39</v>
      </c>
      <c r="E581" s="185">
        <v>0</v>
      </c>
      <c r="F581" s="185">
        <v>0</v>
      </c>
      <c r="G581" s="286"/>
      <c r="H581" s="308"/>
      <c r="I581" s="286"/>
      <c r="J581" s="286"/>
      <c r="K581" s="300"/>
      <c r="L581" s="282"/>
    </row>
    <row r="582" spans="1:12" s="4" customFormat="1" ht="12.75" x14ac:dyDescent="0.2">
      <c r="A582" s="328" t="s">
        <v>291</v>
      </c>
      <c r="B582" s="330" t="s">
        <v>292</v>
      </c>
      <c r="C582" s="330"/>
      <c r="D582" s="28" t="s">
        <v>11</v>
      </c>
      <c r="E582" s="61">
        <f>E583+E587</f>
        <v>157027598.75999999</v>
      </c>
      <c r="F582" s="61">
        <f>F583+F587</f>
        <v>157027598.75999999</v>
      </c>
      <c r="G582" s="357"/>
      <c r="H582" s="151"/>
      <c r="I582" s="151"/>
      <c r="J582" s="151"/>
      <c r="K582" s="155"/>
      <c r="L582" s="294"/>
    </row>
    <row r="583" spans="1:12" s="4" customFormat="1" ht="21" x14ac:dyDescent="0.2">
      <c r="A583" s="329"/>
      <c r="B583" s="331"/>
      <c r="C583" s="356"/>
      <c r="D583" s="23" t="s">
        <v>14</v>
      </c>
      <c r="E583" s="62">
        <f>E584+E585+E586</f>
        <v>157027598.75999999</v>
      </c>
      <c r="F583" s="62">
        <f>F584+F585+F586</f>
        <v>157027598.75999999</v>
      </c>
      <c r="G583" s="358"/>
      <c r="H583" s="152"/>
      <c r="I583" s="152"/>
      <c r="J583" s="152"/>
      <c r="K583" s="104"/>
      <c r="L583" s="295"/>
    </row>
    <row r="584" spans="1:12" s="4" customFormat="1" ht="12.75" x14ac:dyDescent="0.2">
      <c r="A584" s="329"/>
      <c r="B584" s="331"/>
      <c r="C584" s="356"/>
      <c r="D584" s="23" t="s">
        <v>17</v>
      </c>
      <c r="E584" s="62">
        <f t="shared" ref="E584:F587" si="17">E590+E596+E602</f>
        <v>157027598.75999999</v>
      </c>
      <c r="F584" s="62">
        <f t="shared" si="17"/>
        <v>157027598.75999999</v>
      </c>
      <c r="G584" s="358"/>
      <c r="H584" s="152"/>
      <c r="I584" s="152"/>
      <c r="J584" s="152"/>
      <c r="K584" s="104"/>
      <c r="L584" s="295"/>
    </row>
    <row r="585" spans="1:12" s="4" customFormat="1" ht="12.75" x14ac:dyDescent="0.2">
      <c r="A585" s="329"/>
      <c r="B585" s="331"/>
      <c r="C585" s="356"/>
      <c r="D585" s="28" t="s">
        <v>20</v>
      </c>
      <c r="E585" s="62">
        <f t="shared" si="17"/>
        <v>0</v>
      </c>
      <c r="F585" s="62">
        <f t="shared" si="17"/>
        <v>0</v>
      </c>
      <c r="G585" s="358"/>
      <c r="H585" s="152"/>
      <c r="I585" s="152"/>
      <c r="J585" s="152"/>
      <c r="K585" s="104"/>
      <c r="L585" s="295"/>
    </row>
    <row r="586" spans="1:12" s="4" customFormat="1" ht="21" x14ac:dyDescent="0.2">
      <c r="A586" s="329"/>
      <c r="B586" s="331"/>
      <c r="C586" s="356"/>
      <c r="D586" s="23" t="s">
        <v>23</v>
      </c>
      <c r="E586" s="62">
        <f t="shared" si="17"/>
        <v>0</v>
      </c>
      <c r="F586" s="62">
        <f t="shared" si="17"/>
        <v>0</v>
      </c>
      <c r="G586" s="358"/>
      <c r="H586" s="152"/>
      <c r="I586" s="152"/>
      <c r="J586" s="152"/>
      <c r="K586" s="104"/>
      <c r="L586" s="295"/>
    </row>
    <row r="587" spans="1:12" s="4" customFormat="1" ht="12.75" x14ac:dyDescent="0.2">
      <c r="A587" s="329"/>
      <c r="B587" s="331"/>
      <c r="C587" s="422"/>
      <c r="D587" s="28" t="s">
        <v>39</v>
      </c>
      <c r="E587" s="131">
        <f t="shared" si="17"/>
        <v>0</v>
      </c>
      <c r="F587" s="161">
        <f t="shared" si="17"/>
        <v>0</v>
      </c>
      <c r="G587" s="358"/>
      <c r="H587" s="153"/>
      <c r="I587" s="153"/>
      <c r="J587" s="153"/>
      <c r="K587" s="105"/>
      <c r="L587" s="296"/>
    </row>
    <row r="588" spans="1:12" ht="12.75" x14ac:dyDescent="0.2">
      <c r="A588" s="318" t="s">
        <v>293</v>
      </c>
      <c r="B588" s="318" t="s">
        <v>164</v>
      </c>
      <c r="C588" s="318" t="s">
        <v>10</v>
      </c>
      <c r="D588" s="23" t="s">
        <v>11</v>
      </c>
      <c r="E588" s="46">
        <f>E589+E593</f>
        <v>0</v>
      </c>
      <c r="F588" s="46"/>
      <c r="G588" s="284"/>
      <c r="H588" s="307" t="s">
        <v>165</v>
      </c>
      <c r="I588" s="284" t="s">
        <v>45</v>
      </c>
      <c r="J588" s="284">
        <v>0</v>
      </c>
      <c r="K588" s="298"/>
      <c r="L588" s="154">
        <f>L589+L593</f>
        <v>0</v>
      </c>
    </row>
    <row r="589" spans="1:12" ht="21" x14ac:dyDescent="0.2">
      <c r="A589" s="347"/>
      <c r="B589" s="320"/>
      <c r="C589" s="319"/>
      <c r="D589" s="23" t="s">
        <v>14</v>
      </c>
      <c r="E589" s="46">
        <v>0</v>
      </c>
      <c r="F589" s="46"/>
      <c r="G589" s="285"/>
      <c r="H589" s="341"/>
      <c r="I589" s="309"/>
      <c r="J589" s="309"/>
      <c r="K589" s="311"/>
      <c r="L589" s="154">
        <v>0</v>
      </c>
    </row>
    <row r="590" spans="1:12" ht="13.5" thickBot="1" x14ac:dyDescent="0.25">
      <c r="A590" s="347"/>
      <c r="B590" s="320"/>
      <c r="C590" s="319"/>
      <c r="D590" s="48" t="s">
        <v>17</v>
      </c>
      <c r="E590" s="128">
        <v>0</v>
      </c>
      <c r="F590" s="66"/>
      <c r="G590" s="285"/>
      <c r="H590" s="342"/>
      <c r="I590" s="310"/>
      <c r="J590" s="310"/>
      <c r="K590" s="312"/>
      <c r="L590" s="154">
        <v>0</v>
      </c>
    </row>
    <row r="591" spans="1:12" ht="13.5" thickTop="1" x14ac:dyDescent="0.2">
      <c r="A591" s="347"/>
      <c r="B591" s="320"/>
      <c r="C591" s="319"/>
      <c r="D591" s="28" t="s">
        <v>20</v>
      </c>
      <c r="E591" s="46">
        <v>0</v>
      </c>
      <c r="F591" s="160">
        <v>0</v>
      </c>
      <c r="G591" s="285"/>
      <c r="H591" s="316" t="s">
        <v>166</v>
      </c>
      <c r="I591" s="284" t="s">
        <v>45</v>
      </c>
      <c r="J591" s="284">
        <v>0</v>
      </c>
      <c r="K591" s="298"/>
      <c r="L591" s="154">
        <v>0</v>
      </c>
    </row>
    <row r="592" spans="1:12" ht="21" x14ac:dyDescent="0.2">
      <c r="A592" s="347"/>
      <c r="B592" s="320"/>
      <c r="C592" s="319"/>
      <c r="D592" s="23" t="s">
        <v>23</v>
      </c>
      <c r="E592" s="129">
        <v>0</v>
      </c>
      <c r="F592" s="158">
        <v>0</v>
      </c>
      <c r="G592" s="285"/>
      <c r="H592" s="308"/>
      <c r="I592" s="286"/>
      <c r="J592" s="286"/>
      <c r="K592" s="300"/>
      <c r="L592" s="154">
        <v>0</v>
      </c>
    </row>
    <row r="593" spans="1:12" ht="73.5" x14ac:dyDescent="0.2">
      <c r="A593" s="355"/>
      <c r="B593" s="320"/>
      <c r="C593" s="319"/>
      <c r="D593" s="28" t="s">
        <v>39</v>
      </c>
      <c r="E593" s="24">
        <v>0</v>
      </c>
      <c r="F593" s="24">
        <v>0</v>
      </c>
      <c r="G593" s="286"/>
      <c r="H593" s="147" t="s">
        <v>167</v>
      </c>
      <c r="I593" s="149" t="s">
        <v>45</v>
      </c>
      <c r="J593" s="149">
        <v>0</v>
      </c>
      <c r="K593" s="150"/>
      <c r="L593" s="154">
        <v>0</v>
      </c>
    </row>
    <row r="594" spans="1:12" ht="12.75" x14ac:dyDescent="0.2">
      <c r="A594" s="318" t="s">
        <v>293</v>
      </c>
      <c r="B594" s="318" t="s">
        <v>295</v>
      </c>
      <c r="C594" s="318" t="s">
        <v>10</v>
      </c>
      <c r="D594" s="23" t="s">
        <v>11</v>
      </c>
      <c r="E594" s="46">
        <f>E595+E599</f>
        <v>148384598.75999999</v>
      </c>
      <c r="F594" s="46">
        <f>F595+F599</f>
        <v>148384598.75999999</v>
      </c>
      <c r="G594" s="284"/>
      <c r="H594" s="307" t="s">
        <v>296</v>
      </c>
      <c r="I594" s="284" t="s">
        <v>45</v>
      </c>
      <c r="J594" s="284">
        <v>100</v>
      </c>
      <c r="K594" s="298">
        <v>100</v>
      </c>
      <c r="L594" s="280"/>
    </row>
    <row r="595" spans="1:12" ht="21" x14ac:dyDescent="0.2">
      <c r="A595" s="347"/>
      <c r="B595" s="320"/>
      <c r="C595" s="319"/>
      <c r="D595" s="23" t="s">
        <v>14</v>
      </c>
      <c r="E595" s="46">
        <f>E596+E597+E598</f>
        <v>148384598.75999999</v>
      </c>
      <c r="F595" s="215">
        <f>F596+F597+F598</f>
        <v>148384598.75999999</v>
      </c>
      <c r="G595" s="285"/>
      <c r="H595" s="316"/>
      <c r="I595" s="285"/>
      <c r="J595" s="285"/>
      <c r="K595" s="299"/>
      <c r="L595" s="281"/>
    </row>
    <row r="596" spans="1:12" ht="12.75" x14ac:dyDescent="0.2">
      <c r="A596" s="347"/>
      <c r="B596" s="320"/>
      <c r="C596" s="319"/>
      <c r="D596" s="48" t="s">
        <v>17</v>
      </c>
      <c r="E596" s="214">
        <v>148384598.75999999</v>
      </c>
      <c r="F596" s="46">
        <v>148384598.75999999</v>
      </c>
      <c r="G596" s="285"/>
      <c r="H596" s="308"/>
      <c r="I596" s="285"/>
      <c r="J596" s="285"/>
      <c r="K596" s="300"/>
      <c r="L596" s="282"/>
    </row>
    <row r="597" spans="1:12" ht="12.75" x14ac:dyDescent="0.2">
      <c r="A597" s="347"/>
      <c r="B597" s="320"/>
      <c r="C597" s="319"/>
      <c r="D597" s="28" t="s">
        <v>20</v>
      </c>
      <c r="E597" s="46">
        <v>0</v>
      </c>
      <c r="F597" s="46">
        <v>0</v>
      </c>
      <c r="G597" s="285"/>
      <c r="H597" s="316" t="s">
        <v>297</v>
      </c>
      <c r="I597" s="284" t="s">
        <v>171</v>
      </c>
      <c r="J597" s="284">
        <v>5000</v>
      </c>
      <c r="K597" s="301">
        <v>5238.6670000000004</v>
      </c>
      <c r="L597" s="280" t="s">
        <v>605</v>
      </c>
    </row>
    <row r="598" spans="1:12" ht="21" x14ac:dyDescent="0.2">
      <c r="A598" s="347"/>
      <c r="B598" s="320"/>
      <c r="C598" s="319"/>
      <c r="D598" s="23" t="s">
        <v>23</v>
      </c>
      <c r="E598" s="215">
        <v>0</v>
      </c>
      <c r="F598" s="214">
        <v>0</v>
      </c>
      <c r="G598" s="285"/>
      <c r="H598" s="316"/>
      <c r="I598" s="285"/>
      <c r="J598" s="285"/>
      <c r="K598" s="302"/>
      <c r="L598" s="281"/>
    </row>
    <row r="599" spans="1:12" ht="12.75" x14ac:dyDescent="0.2">
      <c r="A599" s="355"/>
      <c r="B599" s="320"/>
      <c r="C599" s="319"/>
      <c r="D599" s="28" t="s">
        <v>39</v>
      </c>
      <c r="E599" s="185">
        <v>0</v>
      </c>
      <c r="F599" s="185">
        <v>0</v>
      </c>
      <c r="G599" s="286"/>
      <c r="H599" s="308"/>
      <c r="I599" s="286"/>
      <c r="J599" s="286"/>
      <c r="K599" s="303"/>
      <c r="L599" s="282"/>
    </row>
    <row r="600" spans="1:12" ht="12.75" x14ac:dyDescent="0.2">
      <c r="A600" s="318" t="s">
        <v>294</v>
      </c>
      <c r="B600" s="318" t="s">
        <v>298</v>
      </c>
      <c r="C600" s="318" t="s">
        <v>10</v>
      </c>
      <c r="D600" s="28" t="s">
        <v>11</v>
      </c>
      <c r="E600" s="46">
        <f>E601+E605</f>
        <v>8643000</v>
      </c>
      <c r="F600" s="46">
        <f>F601+F605</f>
        <v>8643000</v>
      </c>
      <c r="G600" s="284"/>
      <c r="H600" s="307" t="s">
        <v>299</v>
      </c>
      <c r="I600" s="284" t="s">
        <v>300</v>
      </c>
      <c r="J600" s="284">
        <v>9.8000000000000007</v>
      </c>
      <c r="K600" s="298">
        <v>10.4</v>
      </c>
      <c r="L600" s="280"/>
    </row>
    <row r="601" spans="1:12" ht="21" x14ac:dyDescent="0.2">
      <c r="A601" s="347"/>
      <c r="B601" s="320"/>
      <c r="C601" s="319"/>
      <c r="D601" s="23" t="s">
        <v>14</v>
      </c>
      <c r="E601" s="46">
        <f>E602+E603+E604</f>
        <v>8643000</v>
      </c>
      <c r="F601" s="46">
        <f>F602+F603+F604</f>
        <v>8643000</v>
      </c>
      <c r="G601" s="285"/>
      <c r="H601" s="313"/>
      <c r="I601" s="309"/>
      <c r="J601" s="309"/>
      <c r="K601" s="311"/>
      <c r="L601" s="281"/>
    </row>
    <row r="602" spans="1:12" ht="12.75" x14ac:dyDescent="0.2">
      <c r="A602" s="347"/>
      <c r="B602" s="320"/>
      <c r="C602" s="319"/>
      <c r="D602" s="48" t="s">
        <v>17</v>
      </c>
      <c r="E602" s="214">
        <v>8643000</v>
      </c>
      <c r="F602" s="46">
        <v>8643000</v>
      </c>
      <c r="G602" s="285"/>
      <c r="H602" s="313"/>
      <c r="I602" s="309"/>
      <c r="J602" s="309"/>
      <c r="K602" s="311"/>
      <c r="L602" s="281"/>
    </row>
    <row r="603" spans="1:12" ht="12.75" x14ac:dyDescent="0.2">
      <c r="A603" s="347"/>
      <c r="B603" s="320"/>
      <c r="C603" s="319"/>
      <c r="D603" s="28" t="s">
        <v>20</v>
      </c>
      <c r="E603" s="46">
        <v>0</v>
      </c>
      <c r="F603" s="46">
        <v>0</v>
      </c>
      <c r="G603" s="285"/>
      <c r="H603" s="313"/>
      <c r="I603" s="309"/>
      <c r="J603" s="309"/>
      <c r="K603" s="311"/>
      <c r="L603" s="281"/>
    </row>
    <row r="604" spans="1:12" ht="21" x14ac:dyDescent="0.2">
      <c r="A604" s="347"/>
      <c r="B604" s="320"/>
      <c r="C604" s="319"/>
      <c r="D604" s="23" t="s">
        <v>23</v>
      </c>
      <c r="E604" s="215">
        <v>0</v>
      </c>
      <c r="F604" s="214">
        <v>0</v>
      </c>
      <c r="G604" s="285"/>
      <c r="H604" s="313"/>
      <c r="I604" s="309"/>
      <c r="J604" s="309"/>
      <c r="K604" s="311"/>
      <c r="L604" s="281"/>
    </row>
    <row r="605" spans="1:12" ht="12.75" x14ac:dyDescent="0.2">
      <c r="A605" s="355"/>
      <c r="B605" s="320"/>
      <c r="C605" s="327"/>
      <c r="D605" s="28" t="s">
        <v>39</v>
      </c>
      <c r="E605" s="185">
        <v>0</v>
      </c>
      <c r="F605" s="185">
        <v>0</v>
      </c>
      <c r="G605" s="286"/>
      <c r="H605" s="314"/>
      <c r="I605" s="310"/>
      <c r="J605" s="310"/>
      <c r="K605" s="312"/>
      <c r="L605" s="282"/>
    </row>
    <row r="606" spans="1:12" ht="12.75" x14ac:dyDescent="0.2">
      <c r="A606" s="318" t="s">
        <v>301</v>
      </c>
      <c r="B606" s="318" t="s">
        <v>302</v>
      </c>
      <c r="C606" s="318" t="s">
        <v>10</v>
      </c>
      <c r="D606" s="28" t="s">
        <v>11</v>
      </c>
      <c r="E606" s="46">
        <f>E607+E611</f>
        <v>0</v>
      </c>
      <c r="F606" s="46">
        <f>F607+F611</f>
        <v>0</v>
      </c>
      <c r="G606" s="284"/>
      <c r="H606" s="307"/>
      <c r="I606" s="284"/>
      <c r="J606" s="284"/>
      <c r="K606" s="298"/>
      <c r="L606" s="280"/>
    </row>
    <row r="607" spans="1:12" ht="21" x14ac:dyDescent="0.2">
      <c r="A607" s="319"/>
      <c r="B607" s="365"/>
      <c r="C607" s="319"/>
      <c r="D607" s="23" t="s">
        <v>14</v>
      </c>
      <c r="E607" s="46">
        <f>E608+E609+E610</f>
        <v>0</v>
      </c>
      <c r="F607" s="46">
        <f>F608+F609+F610</f>
        <v>0</v>
      </c>
      <c r="G607" s="285"/>
      <c r="H607" s="313"/>
      <c r="I607" s="309"/>
      <c r="J607" s="309"/>
      <c r="K607" s="311"/>
      <c r="L607" s="281"/>
    </row>
    <row r="608" spans="1:12" ht="12.75" x14ac:dyDescent="0.2">
      <c r="A608" s="319"/>
      <c r="B608" s="365"/>
      <c r="C608" s="319"/>
      <c r="D608" s="48" t="s">
        <v>17</v>
      </c>
      <c r="E608" s="214">
        <f t="shared" ref="E608:F611" si="18">E614</f>
        <v>0</v>
      </c>
      <c r="F608" s="214">
        <f t="shared" si="18"/>
        <v>0</v>
      </c>
      <c r="G608" s="285"/>
      <c r="H608" s="313"/>
      <c r="I608" s="309"/>
      <c r="J608" s="309"/>
      <c r="K608" s="311"/>
      <c r="L608" s="281"/>
    </row>
    <row r="609" spans="1:12" ht="12.75" x14ac:dyDescent="0.2">
      <c r="A609" s="319"/>
      <c r="B609" s="365"/>
      <c r="C609" s="319"/>
      <c r="D609" s="28" t="s">
        <v>20</v>
      </c>
      <c r="E609" s="46">
        <f t="shared" si="18"/>
        <v>0</v>
      </c>
      <c r="F609" s="46">
        <f t="shared" si="18"/>
        <v>0</v>
      </c>
      <c r="G609" s="285"/>
      <c r="H609" s="313"/>
      <c r="I609" s="309"/>
      <c r="J609" s="309"/>
      <c r="K609" s="311"/>
      <c r="L609" s="281"/>
    </row>
    <row r="610" spans="1:12" ht="21" x14ac:dyDescent="0.2">
      <c r="A610" s="319"/>
      <c r="B610" s="365"/>
      <c r="C610" s="319"/>
      <c r="D610" s="23" t="s">
        <v>23</v>
      </c>
      <c r="E610" s="215">
        <f t="shared" si="18"/>
        <v>0</v>
      </c>
      <c r="F610" s="215">
        <f t="shared" si="18"/>
        <v>0</v>
      </c>
      <c r="G610" s="285"/>
      <c r="H610" s="313"/>
      <c r="I610" s="309"/>
      <c r="J610" s="309"/>
      <c r="K610" s="311"/>
      <c r="L610" s="281"/>
    </row>
    <row r="611" spans="1:12" ht="12.75" x14ac:dyDescent="0.2">
      <c r="A611" s="327"/>
      <c r="B611" s="365"/>
      <c r="C611" s="327"/>
      <c r="D611" s="28" t="s">
        <v>39</v>
      </c>
      <c r="E611" s="185">
        <f t="shared" si="18"/>
        <v>0</v>
      </c>
      <c r="F611" s="185">
        <f t="shared" si="18"/>
        <v>0</v>
      </c>
      <c r="G611" s="286"/>
      <c r="H611" s="314"/>
      <c r="I611" s="310"/>
      <c r="J611" s="310"/>
      <c r="K611" s="312"/>
      <c r="L611" s="282"/>
    </row>
    <row r="612" spans="1:12" ht="12.75" x14ac:dyDescent="0.2">
      <c r="A612" s="318" t="s">
        <v>303</v>
      </c>
      <c r="B612" s="318" t="s">
        <v>304</v>
      </c>
      <c r="C612" s="318" t="s">
        <v>10</v>
      </c>
      <c r="D612" s="28" t="s">
        <v>11</v>
      </c>
      <c r="E612" s="46">
        <f>E613+E617</f>
        <v>0</v>
      </c>
      <c r="F612" s="46">
        <f>F613+F617</f>
        <v>0</v>
      </c>
      <c r="G612" s="284"/>
      <c r="H612" s="307" t="s">
        <v>305</v>
      </c>
      <c r="I612" s="284" t="s">
        <v>306</v>
      </c>
      <c r="J612" s="284">
        <v>0.06</v>
      </c>
      <c r="K612" s="298">
        <v>0.26600000000000001</v>
      </c>
      <c r="L612" s="280"/>
    </row>
    <row r="613" spans="1:12" ht="21" x14ac:dyDescent="0.2">
      <c r="A613" s="347"/>
      <c r="B613" s="320"/>
      <c r="C613" s="319"/>
      <c r="D613" s="23" t="s">
        <v>14</v>
      </c>
      <c r="E613" s="46">
        <f>E614+E615+E616</f>
        <v>0</v>
      </c>
      <c r="F613" s="46">
        <f>F614+F615+F616</f>
        <v>0</v>
      </c>
      <c r="G613" s="285"/>
      <c r="H613" s="313"/>
      <c r="I613" s="309"/>
      <c r="J613" s="309"/>
      <c r="K613" s="311"/>
      <c r="L613" s="281"/>
    </row>
    <row r="614" spans="1:12" ht="12.75" x14ac:dyDescent="0.2">
      <c r="A614" s="347"/>
      <c r="B614" s="320"/>
      <c r="C614" s="319"/>
      <c r="D614" s="48" t="s">
        <v>17</v>
      </c>
      <c r="E614" s="214">
        <v>0</v>
      </c>
      <c r="F614" s="46">
        <v>0</v>
      </c>
      <c r="G614" s="285"/>
      <c r="H614" s="313"/>
      <c r="I614" s="309"/>
      <c r="J614" s="309"/>
      <c r="K614" s="311"/>
      <c r="L614" s="281"/>
    </row>
    <row r="615" spans="1:12" ht="12.75" x14ac:dyDescent="0.2">
      <c r="A615" s="347"/>
      <c r="B615" s="320"/>
      <c r="C615" s="319"/>
      <c r="D615" s="28" t="s">
        <v>20</v>
      </c>
      <c r="E615" s="46">
        <v>0</v>
      </c>
      <c r="F615" s="46">
        <v>0</v>
      </c>
      <c r="G615" s="285"/>
      <c r="H615" s="313"/>
      <c r="I615" s="309"/>
      <c r="J615" s="309"/>
      <c r="K615" s="311"/>
      <c r="L615" s="281"/>
    </row>
    <row r="616" spans="1:12" ht="21" x14ac:dyDescent="0.2">
      <c r="A616" s="347"/>
      <c r="B616" s="320"/>
      <c r="C616" s="319"/>
      <c r="D616" s="23" t="s">
        <v>23</v>
      </c>
      <c r="E616" s="215">
        <v>0</v>
      </c>
      <c r="F616" s="214">
        <v>0</v>
      </c>
      <c r="G616" s="285"/>
      <c r="H616" s="313"/>
      <c r="I616" s="309"/>
      <c r="J616" s="309"/>
      <c r="K616" s="311"/>
      <c r="L616" s="281"/>
    </row>
    <row r="617" spans="1:12" ht="12.75" x14ac:dyDescent="0.2">
      <c r="A617" s="355"/>
      <c r="B617" s="320"/>
      <c r="C617" s="319"/>
      <c r="D617" s="48" t="s">
        <v>39</v>
      </c>
      <c r="E617" s="185">
        <v>0</v>
      </c>
      <c r="F617" s="185">
        <v>0</v>
      </c>
      <c r="G617" s="286"/>
      <c r="H617" s="314"/>
      <c r="I617" s="310"/>
      <c r="J617" s="310"/>
      <c r="K617" s="312"/>
      <c r="L617" s="282"/>
    </row>
    <row r="618" spans="1:12" ht="12.75" x14ac:dyDescent="0.2">
      <c r="A618" s="63" t="s">
        <v>469</v>
      </c>
      <c r="B618" s="351" t="s">
        <v>470</v>
      </c>
      <c r="C618" s="307" t="s">
        <v>10</v>
      </c>
      <c r="D618" s="28" t="s">
        <v>11</v>
      </c>
      <c r="E618" s="185">
        <f>E619</f>
        <v>42325851.07</v>
      </c>
      <c r="F618" s="185">
        <f>F619</f>
        <v>41104234.740000002</v>
      </c>
      <c r="G618" s="190"/>
      <c r="H618" s="424"/>
      <c r="I618" s="346"/>
      <c r="J618" s="346"/>
      <c r="K618" s="429"/>
      <c r="L618" s="280"/>
    </row>
    <row r="619" spans="1:12" ht="21" x14ac:dyDescent="0.2">
      <c r="A619" s="63"/>
      <c r="B619" s="352"/>
      <c r="C619" s="316"/>
      <c r="D619" s="23" t="s">
        <v>14</v>
      </c>
      <c r="E619" s="185">
        <f>E620+E621+E622+E623</f>
        <v>42325851.07</v>
      </c>
      <c r="F619" s="185">
        <f>F620+F621+F622+F623</f>
        <v>41104234.740000002</v>
      </c>
      <c r="G619" s="190"/>
      <c r="H619" s="425"/>
      <c r="I619" s="309"/>
      <c r="J619" s="309"/>
      <c r="K619" s="311"/>
      <c r="L619" s="281"/>
    </row>
    <row r="620" spans="1:12" ht="12.75" x14ac:dyDescent="0.2">
      <c r="A620" s="63"/>
      <c r="B620" s="352"/>
      <c r="C620" s="316"/>
      <c r="D620" s="48" t="s">
        <v>17</v>
      </c>
      <c r="E620" s="185">
        <f>E626+E632</f>
        <v>42325851.07</v>
      </c>
      <c r="F620" s="185">
        <f>F626+F632</f>
        <v>41104234.740000002</v>
      </c>
      <c r="G620" s="190"/>
      <c r="H620" s="425"/>
      <c r="I620" s="309"/>
      <c r="J620" s="309"/>
      <c r="K620" s="311"/>
      <c r="L620" s="281"/>
    </row>
    <row r="621" spans="1:12" ht="12.75" x14ac:dyDescent="0.2">
      <c r="A621" s="63"/>
      <c r="B621" s="55"/>
      <c r="C621" s="52"/>
      <c r="D621" s="28" t="s">
        <v>20</v>
      </c>
      <c r="E621" s="185">
        <f t="shared" ref="E621:F623" si="19">E627</f>
        <v>0</v>
      </c>
      <c r="F621" s="185">
        <f t="shared" si="19"/>
        <v>0</v>
      </c>
      <c r="G621" s="190"/>
      <c r="H621" s="425"/>
      <c r="I621" s="309"/>
      <c r="J621" s="309"/>
      <c r="K621" s="311"/>
      <c r="L621" s="281"/>
    </row>
    <row r="622" spans="1:12" ht="21" x14ac:dyDescent="0.2">
      <c r="A622" s="63"/>
      <c r="B622" s="55"/>
      <c r="C622" s="52"/>
      <c r="D622" s="23" t="s">
        <v>23</v>
      </c>
      <c r="E622" s="185">
        <f t="shared" si="19"/>
        <v>0</v>
      </c>
      <c r="F622" s="185">
        <f t="shared" si="19"/>
        <v>0</v>
      </c>
      <c r="G622" s="190"/>
      <c r="H622" s="425"/>
      <c r="I622" s="309"/>
      <c r="J622" s="309"/>
      <c r="K622" s="311"/>
      <c r="L622" s="281"/>
    </row>
    <row r="623" spans="1:12" ht="12.75" x14ac:dyDescent="0.2">
      <c r="A623" s="63"/>
      <c r="B623" s="55"/>
      <c r="C623" s="52"/>
      <c r="D623" s="48" t="s">
        <v>39</v>
      </c>
      <c r="E623" s="185">
        <f t="shared" si="19"/>
        <v>0</v>
      </c>
      <c r="F623" s="185">
        <f t="shared" si="19"/>
        <v>0</v>
      </c>
      <c r="G623" s="190"/>
      <c r="H623" s="426"/>
      <c r="I623" s="310"/>
      <c r="J623" s="310"/>
      <c r="K623" s="312"/>
      <c r="L623" s="282"/>
    </row>
    <row r="624" spans="1:12" ht="12.75" x14ac:dyDescent="0.2">
      <c r="A624" s="67" t="s">
        <v>471</v>
      </c>
      <c r="B624" s="351" t="s">
        <v>472</v>
      </c>
      <c r="C624" s="307" t="s">
        <v>10</v>
      </c>
      <c r="D624" s="28" t="s">
        <v>11</v>
      </c>
      <c r="E624" s="185">
        <f>E625</f>
        <v>37308622</v>
      </c>
      <c r="F624" s="185">
        <f>F625</f>
        <v>37308622</v>
      </c>
      <c r="G624" s="189"/>
      <c r="H624" s="133" t="s">
        <v>479</v>
      </c>
      <c r="I624" s="189" t="s">
        <v>22</v>
      </c>
      <c r="J624" s="189">
        <v>16123</v>
      </c>
      <c r="K624" s="193">
        <v>16133</v>
      </c>
      <c r="L624" s="280"/>
    </row>
    <row r="625" spans="1:12" ht="21" x14ac:dyDescent="0.2">
      <c r="A625" s="63"/>
      <c r="B625" s="352"/>
      <c r="C625" s="316"/>
      <c r="D625" s="23" t="s">
        <v>14</v>
      </c>
      <c r="E625" s="185">
        <f>E626+E627+E628+E629</f>
        <v>37308622</v>
      </c>
      <c r="F625" s="185">
        <f>F626+F627+F628+F629</f>
        <v>37308622</v>
      </c>
      <c r="G625" s="190"/>
      <c r="H625" s="200"/>
      <c r="I625" s="201"/>
      <c r="J625" s="190"/>
      <c r="K625" s="204"/>
      <c r="L625" s="281"/>
    </row>
    <row r="626" spans="1:12" ht="12.75" x14ac:dyDescent="0.2">
      <c r="A626" s="63"/>
      <c r="B626" s="352"/>
      <c r="C626" s="316"/>
      <c r="D626" s="48" t="s">
        <v>17</v>
      </c>
      <c r="E626" s="185">
        <v>37308622</v>
      </c>
      <c r="F626" s="185">
        <v>37308622</v>
      </c>
      <c r="G626" s="190"/>
      <c r="H626" s="200"/>
      <c r="I626" s="201"/>
      <c r="J626" s="201"/>
      <c r="K626" s="194"/>
      <c r="L626" s="281"/>
    </row>
    <row r="627" spans="1:12" ht="12.75" x14ac:dyDescent="0.2">
      <c r="A627" s="63"/>
      <c r="B627" s="352"/>
      <c r="C627" s="52"/>
      <c r="D627" s="28" t="s">
        <v>20</v>
      </c>
      <c r="E627" s="185">
        <v>0</v>
      </c>
      <c r="F627" s="185">
        <v>0</v>
      </c>
      <c r="G627" s="190"/>
      <c r="H627" s="200"/>
      <c r="I627" s="201"/>
      <c r="J627" s="201"/>
      <c r="K627" s="194"/>
      <c r="L627" s="281"/>
    </row>
    <row r="628" spans="1:12" ht="21" x14ac:dyDescent="0.2">
      <c r="A628" s="63"/>
      <c r="B628" s="55"/>
      <c r="C628" s="52"/>
      <c r="D628" s="23" t="s">
        <v>23</v>
      </c>
      <c r="E628" s="185">
        <v>0</v>
      </c>
      <c r="F628" s="185">
        <v>0</v>
      </c>
      <c r="G628" s="190"/>
      <c r="H628" s="200"/>
      <c r="I628" s="201"/>
      <c r="J628" s="201"/>
      <c r="K628" s="194"/>
      <c r="L628" s="281"/>
    </row>
    <row r="629" spans="1:12" ht="12.75" x14ac:dyDescent="0.2">
      <c r="A629" s="63"/>
      <c r="B629" s="55"/>
      <c r="C629" s="52"/>
      <c r="D629" s="48" t="s">
        <v>39</v>
      </c>
      <c r="E629" s="185">
        <v>0</v>
      </c>
      <c r="F629" s="185">
        <v>0</v>
      </c>
      <c r="G629" s="190"/>
      <c r="H629" s="200"/>
      <c r="I629" s="201"/>
      <c r="J629" s="201"/>
      <c r="K629" s="194"/>
      <c r="L629" s="282"/>
    </row>
    <row r="630" spans="1:12" ht="21" x14ac:dyDescent="0.2">
      <c r="A630" s="67" t="s">
        <v>569</v>
      </c>
      <c r="B630" s="307" t="s">
        <v>570</v>
      </c>
      <c r="C630" s="307" t="s">
        <v>10</v>
      </c>
      <c r="D630" s="28" t="s">
        <v>11</v>
      </c>
      <c r="E630" s="185">
        <f>E631</f>
        <v>5017229.07</v>
      </c>
      <c r="F630" s="185">
        <f>F631</f>
        <v>3795612.74</v>
      </c>
      <c r="G630" s="284" t="s">
        <v>686</v>
      </c>
      <c r="H630" s="180" t="s">
        <v>571</v>
      </c>
      <c r="I630" s="189" t="s">
        <v>247</v>
      </c>
      <c r="J630" s="189">
        <v>80</v>
      </c>
      <c r="K630" s="193">
        <v>40</v>
      </c>
      <c r="L630" s="280" t="s">
        <v>685</v>
      </c>
    </row>
    <row r="631" spans="1:12" ht="21" x14ac:dyDescent="0.2">
      <c r="A631" s="177"/>
      <c r="B631" s="316"/>
      <c r="C631" s="316"/>
      <c r="D631" s="176" t="s">
        <v>14</v>
      </c>
      <c r="E631" s="185">
        <f>E632+E633+E634+E635</f>
        <v>5017229.07</v>
      </c>
      <c r="F631" s="185">
        <f>F632+F633+F634+F635</f>
        <v>3795612.74</v>
      </c>
      <c r="G631" s="285"/>
      <c r="H631" s="200"/>
      <c r="I631" s="201"/>
      <c r="J631" s="190"/>
      <c r="K631" s="204"/>
      <c r="L631" s="281"/>
    </row>
    <row r="632" spans="1:12" ht="12.75" x14ac:dyDescent="0.2">
      <c r="A632" s="177"/>
      <c r="B632" s="316"/>
      <c r="C632" s="316"/>
      <c r="D632" s="172" t="s">
        <v>17</v>
      </c>
      <c r="E632" s="185">
        <v>5017229.07</v>
      </c>
      <c r="F632" s="185">
        <v>3795612.74</v>
      </c>
      <c r="G632" s="285"/>
      <c r="H632" s="200"/>
      <c r="I632" s="201"/>
      <c r="J632" s="201"/>
      <c r="K632" s="194"/>
      <c r="L632" s="281"/>
    </row>
    <row r="633" spans="1:12" ht="12.75" x14ac:dyDescent="0.2">
      <c r="A633" s="177"/>
      <c r="B633" s="316"/>
      <c r="C633" s="169"/>
      <c r="D633" s="28" t="s">
        <v>20</v>
      </c>
      <c r="E633" s="185">
        <v>0</v>
      </c>
      <c r="F633" s="185">
        <v>0</v>
      </c>
      <c r="G633" s="285"/>
      <c r="H633" s="200"/>
      <c r="I633" s="201"/>
      <c r="J633" s="201"/>
      <c r="K633" s="194"/>
      <c r="L633" s="281"/>
    </row>
    <row r="634" spans="1:12" ht="21" x14ac:dyDescent="0.2">
      <c r="A634" s="177"/>
      <c r="B634" s="316"/>
      <c r="C634" s="169"/>
      <c r="D634" s="176" t="s">
        <v>23</v>
      </c>
      <c r="E634" s="185">
        <v>0</v>
      </c>
      <c r="F634" s="185">
        <v>0</v>
      </c>
      <c r="G634" s="285"/>
      <c r="H634" s="200"/>
      <c r="I634" s="201"/>
      <c r="J634" s="201"/>
      <c r="K634" s="194"/>
      <c r="L634" s="281"/>
    </row>
    <row r="635" spans="1:12" ht="12.75" x14ac:dyDescent="0.2">
      <c r="A635" s="177"/>
      <c r="B635" s="170"/>
      <c r="C635" s="169"/>
      <c r="D635" s="172" t="s">
        <v>39</v>
      </c>
      <c r="E635" s="185">
        <v>0</v>
      </c>
      <c r="F635" s="185">
        <v>0</v>
      </c>
      <c r="G635" s="286"/>
      <c r="H635" s="200"/>
      <c r="I635" s="201"/>
      <c r="J635" s="201"/>
      <c r="K635" s="194"/>
      <c r="L635" s="282"/>
    </row>
    <row r="636" spans="1:12" ht="12.75" x14ac:dyDescent="0.2">
      <c r="A636" s="67" t="s">
        <v>473</v>
      </c>
      <c r="B636" s="351" t="s">
        <v>474</v>
      </c>
      <c r="C636" s="307" t="s">
        <v>10</v>
      </c>
      <c r="D636" s="28" t="s">
        <v>11</v>
      </c>
      <c r="E636" s="185">
        <f>E637</f>
        <v>44000000</v>
      </c>
      <c r="F636" s="185">
        <f>F637</f>
        <v>14278560</v>
      </c>
      <c r="G636" s="269"/>
      <c r="H636" s="424"/>
      <c r="I636" s="346"/>
      <c r="J636" s="346"/>
      <c r="K636" s="429"/>
      <c r="L636" s="280"/>
    </row>
    <row r="637" spans="1:12" ht="21" x14ac:dyDescent="0.2">
      <c r="A637" s="63"/>
      <c r="B637" s="352"/>
      <c r="C637" s="316"/>
      <c r="D637" s="23" t="s">
        <v>14</v>
      </c>
      <c r="E637" s="185">
        <f>E638+E639+E640+E641</f>
        <v>44000000</v>
      </c>
      <c r="F637" s="185">
        <f>F638+F639+F640+F641</f>
        <v>14278560</v>
      </c>
      <c r="G637" s="270"/>
      <c r="H637" s="425"/>
      <c r="I637" s="309"/>
      <c r="J637" s="309"/>
      <c r="K637" s="311"/>
      <c r="L637" s="281"/>
    </row>
    <row r="638" spans="1:12" ht="12.75" x14ac:dyDescent="0.2">
      <c r="A638" s="63"/>
      <c r="B638" s="55"/>
      <c r="C638" s="52"/>
      <c r="D638" s="48" t="s">
        <v>17</v>
      </c>
      <c r="E638" s="185">
        <f t="shared" ref="E638:F641" si="20">E644</f>
        <v>12840600</v>
      </c>
      <c r="F638" s="185">
        <f t="shared" si="20"/>
        <v>4166938.16</v>
      </c>
      <c r="G638" s="270"/>
      <c r="H638" s="425"/>
      <c r="I638" s="309"/>
      <c r="J638" s="309"/>
      <c r="K638" s="311"/>
      <c r="L638" s="281"/>
    </row>
    <row r="639" spans="1:12" ht="12.75" x14ac:dyDescent="0.2">
      <c r="A639" s="63"/>
      <c r="B639" s="55"/>
      <c r="C639" s="52"/>
      <c r="D639" s="28" t="s">
        <v>20</v>
      </c>
      <c r="E639" s="185">
        <f t="shared" si="20"/>
        <v>31159400</v>
      </c>
      <c r="F639" s="185">
        <f t="shared" si="20"/>
        <v>10111621.84</v>
      </c>
      <c r="G639" s="270"/>
      <c r="H639" s="425"/>
      <c r="I639" s="309"/>
      <c r="J639" s="309"/>
      <c r="K639" s="311"/>
      <c r="L639" s="281"/>
    </row>
    <row r="640" spans="1:12" ht="21" x14ac:dyDescent="0.2">
      <c r="A640" s="63"/>
      <c r="B640" s="55"/>
      <c r="C640" s="52"/>
      <c r="D640" s="23" t="s">
        <v>23</v>
      </c>
      <c r="E640" s="185">
        <f t="shared" si="20"/>
        <v>0</v>
      </c>
      <c r="F640" s="185">
        <f t="shared" si="20"/>
        <v>0</v>
      </c>
      <c r="G640" s="270"/>
      <c r="H640" s="425"/>
      <c r="I640" s="309"/>
      <c r="J640" s="309"/>
      <c r="K640" s="311"/>
      <c r="L640" s="281"/>
    </row>
    <row r="641" spans="1:14" ht="12.75" x14ac:dyDescent="0.2">
      <c r="A641" s="63"/>
      <c r="B641" s="55"/>
      <c r="C641" s="52"/>
      <c r="D641" s="48" t="s">
        <v>39</v>
      </c>
      <c r="E641" s="185">
        <f t="shared" si="20"/>
        <v>0</v>
      </c>
      <c r="F641" s="185">
        <f t="shared" si="20"/>
        <v>0</v>
      </c>
      <c r="G641" s="270"/>
      <c r="H641" s="426"/>
      <c r="I641" s="310"/>
      <c r="J641" s="310"/>
      <c r="K641" s="312"/>
      <c r="L641" s="282"/>
    </row>
    <row r="642" spans="1:14" ht="12.75" x14ac:dyDescent="0.2">
      <c r="A642" s="67" t="s">
        <v>475</v>
      </c>
      <c r="B642" s="351" t="s">
        <v>476</v>
      </c>
      <c r="C642" s="307" t="s">
        <v>10</v>
      </c>
      <c r="D642" s="28" t="s">
        <v>11</v>
      </c>
      <c r="E642" s="185">
        <f>E643</f>
        <v>44000000</v>
      </c>
      <c r="F642" s="185">
        <f>F643</f>
        <v>14278560</v>
      </c>
      <c r="G642" s="284" t="s">
        <v>667</v>
      </c>
      <c r="H642" s="307" t="s">
        <v>480</v>
      </c>
      <c r="I642" s="189" t="s">
        <v>22</v>
      </c>
      <c r="J642" s="189">
        <v>60</v>
      </c>
      <c r="K642" s="193">
        <v>40</v>
      </c>
      <c r="L642" s="280" t="s">
        <v>678</v>
      </c>
    </row>
    <row r="643" spans="1:14" ht="21" x14ac:dyDescent="0.2">
      <c r="A643" s="63"/>
      <c r="B643" s="352"/>
      <c r="C643" s="316"/>
      <c r="D643" s="23" t="s">
        <v>14</v>
      </c>
      <c r="E643" s="185">
        <f>E644+E645+E646+E647</f>
        <v>44000000</v>
      </c>
      <c r="F643" s="185">
        <f>F644+F645+F646+F647</f>
        <v>14278560</v>
      </c>
      <c r="G643" s="285"/>
      <c r="H643" s="316"/>
      <c r="I643" s="201"/>
      <c r="J643" s="201"/>
      <c r="K643" s="194"/>
      <c r="L643" s="281"/>
    </row>
    <row r="644" spans="1:14" ht="12.75" x14ac:dyDescent="0.2">
      <c r="A644" s="63"/>
      <c r="B644" s="55"/>
      <c r="C644" s="52"/>
      <c r="D644" s="48" t="s">
        <v>17</v>
      </c>
      <c r="E644" s="185">
        <v>12840600</v>
      </c>
      <c r="F644" s="185">
        <v>4166938.16</v>
      </c>
      <c r="G644" s="285"/>
      <c r="H644" s="316"/>
      <c r="I644" s="201"/>
      <c r="J644" s="201"/>
      <c r="K644" s="194"/>
      <c r="L644" s="281"/>
    </row>
    <row r="645" spans="1:14" ht="12.75" x14ac:dyDescent="0.2">
      <c r="A645" s="63"/>
      <c r="B645" s="55"/>
      <c r="C645" s="52"/>
      <c r="D645" s="28" t="s">
        <v>20</v>
      </c>
      <c r="E645" s="185">
        <v>31159400</v>
      </c>
      <c r="F645" s="185">
        <v>10111621.84</v>
      </c>
      <c r="G645" s="285"/>
      <c r="H645" s="316"/>
      <c r="I645" s="201"/>
      <c r="J645" s="201"/>
      <c r="K645" s="194"/>
      <c r="L645" s="281"/>
    </row>
    <row r="646" spans="1:14" ht="21" x14ac:dyDescent="0.2">
      <c r="A646" s="63"/>
      <c r="B646" s="55"/>
      <c r="C646" s="52"/>
      <c r="D646" s="23" t="s">
        <v>23</v>
      </c>
      <c r="E646" s="185">
        <v>0</v>
      </c>
      <c r="F646" s="185">
        <v>0</v>
      </c>
      <c r="G646" s="285"/>
      <c r="H646" s="200"/>
      <c r="I646" s="201"/>
      <c r="J646" s="201"/>
      <c r="K646" s="194"/>
      <c r="L646" s="281"/>
    </row>
    <row r="647" spans="1:14" ht="12.75" x14ac:dyDescent="0.2">
      <c r="A647" s="63"/>
      <c r="B647" s="55"/>
      <c r="C647" s="52"/>
      <c r="D647" s="48" t="s">
        <v>39</v>
      </c>
      <c r="E647" s="185">
        <v>0</v>
      </c>
      <c r="F647" s="185">
        <v>0</v>
      </c>
      <c r="G647" s="286"/>
      <c r="H647" s="200"/>
      <c r="I647" s="201"/>
      <c r="J647" s="201"/>
      <c r="K647" s="194"/>
      <c r="L647" s="282"/>
    </row>
    <row r="648" spans="1:14" s="5" customFormat="1" ht="12.75" x14ac:dyDescent="0.2">
      <c r="A648" s="417" t="s">
        <v>8</v>
      </c>
      <c r="B648" s="383" t="s">
        <v>307</v>
      </c>
      <c r="C648" s="383"/>
      <c r="D648" s="40" t="s">
        <v>11</v>
      </c>
      <c r="E648" s="60">
        <f>E649+E653</f>
        <v>122855467.73999999</v>
      </c>
      <c r="F648" s="60">
        <f>F649+F653</f>
        <v>120699289.78999999</v>
      </c>
      <c r="G648" s="332"/>
      <c r="H648" s="332"/>
      <c r="I648" s="332"/>
      <c r="J648" s="332"/>
      <c r="K648" s="354"/>
      <c r="L648" s="451"/>
      <c r="M648" s="4"/>
      <c r="N648" s="116"/>
    </row>
    <row r="649" spans="1:14" s="5" customFormat="1" ht="21" x14ac:dyDescent="0.2">
      <c r="A649" s="418"/>
      <c r="B649" s="420"/>
      <c r="C649" s="384"/>
      <c r="D649" s="43" t="s">
        <v>14</v>
      </c>
      <c r="E649" s="60">
        <f>E650+E651+E652</f>
        <v>122855467.73999999</v>
      </c>
      <c r="F649" s="60">
        <f>F650+F651+F652</f>
        <v>120699289.78999999</v>
      </c>
      <c r="G649" s="333"/>
      <c r="H649" s="333"/>
      <c r="I649" s="333"/>
      <c r="J649" s="333"/>
      <c r="K649" s="335"/>
      <c r="L649" s="452"/>
      <c r="M649" s="4"/>
    </row>
    <row r="650" spans="1:14" s="5" customFormat="1" ht="12.75" x14ac:dyDescent="0.2">
      <c r="A650" s="418"/>
      <c r="B650" s="420"/>
      <c r="C650" s="384"/>
      <c r="D650" s="43" t="s">
        <v>17</v>
      </c>
      <c r="E650" s="60">
        <f t="shared" ref="E650:E652" si="21">E656</f>
        <v>76782367.739999995</v>
      </c>
      <c r="F650" s="60">
        <f t="shared" ref="F650" si="22">F656</f>
        <v>74626217.689999998</v>
      </c>
      <c r="G650" s="333"/>
      <c r="H650" s="333"/>
      <c r="I650" s="333"/>
      <c r="J650" s="333"/>
      <c r="K650" s="335"/>
      <c r="L650" s="452"/>
      <c r="M650" s="4"/>
    </row>
    <row r="651" spans="1:14" s="5" customFormat="1" ht="12.75" x14ac:dyDescent="0.2">
      <c r="A651" s="418"/>
      <c r="B651" s="420"/>
      <c r="C651" s="384"/>
      <c r="D651" s="40" t="s">
        <v>20</v>
      </c>
      <c r="E651" s="60">
        <f t="shared" si="21"/>
        <v>46073100</v>
      </c>
      <c r="F651" s="60">
        <f t="shared" ref="F651" si="23">F657</f>
        <v>46073072.100000001</v>
      </c>
      <c r="G651" s="333"/>
      <c r="H651" s="333"/>
      <c r="I651" s="333"/>
      <c r="J651" s="333"/>
      <c r="K651" s="335"/>
      <c r="L651" s="452"/>
      <c r="M651" s="4"/>
    </row>
    <row r="652" spans="1:14" s="5" customFormat="1" ht="21" x14ac:dyDescent="0.2">
      <c r="A652" s="418"/>
      <c r="B652" s="420"/>
      <c r="C652" s="384"/>
      <c r="D652" s="43" t="s">
        <v>23</v>
      </c>
      <c r="E652" s="60">
        <f t="shared" si="21"/>
        <v>0</v>
      </c>
      <c r="F652" s="60">
        <f t="shared" ref="F652" si="24">F658</f>
        <v>0</v>
      </c>
      <c r="G652" s="333"/>
      <c r="H652" s="333"/>
      <c r="I652" s="333"/>
      <c r="J652" s="333"/>
      <c r="K652" s="335"/>
      <c r="L652" s="452"/>
      <c r="M652" s="4"/>
    </row>
    <row r="653" spans="1:14" s="5" customFormat="1" ht="12.75" x14ac:dyDescent="0.2">
      <c r="A653" s="419"/>
      <c r="B653" s="421"/>
      <c r="C653" s="385"/>
      <c r="D653" s="40" t="s">
        <v>39</v>
      </c>
      <c r="E653" s="60">
        <f>E659+E665+E671+E677</f>
        <v>0</v>
      </c>
      <c r="F653" s="60">
        <f>F659+F665+F671+F677</f>
        <v>0</v>
      </c>
      <c r="G653" s="334"/>
      <c r="H653" s="334"/>
      <c r="I653" s="334"/>
      <c r="J653" s="334"/>
      <c r="K653" s="336"/>
      <c r="L653" s="453"/>
      <c r="M653" s="4"/>
    </row>
    <row r="654" spans="1:14" s="4" customFormat="1" ht="12.75" x14ac:dyDescent="0.2">
      <c r="A654" s="328" t="s">
        <v>308</v>
      </c>
      <c r="B654" s="330" t="s">
        <v>309</v>
      </c>
      <c r="C654" s="330"/>
      <c r="D654" s="28" t="s">
        <v>11</v>
      </c>
      <c r="E654" s="61">
        <f>E655+E659</f>
        <v>122855467.73999999</v>
      </c>
      <c r="F654" s="61">
        <f>F655+F659</f>
        <v>120699289.78999999</v>
      </c>
      <c r="G654" s="357"/>
      <c r="H654" s="151"/>
      <c r="I654" s="151"/>
      <c r="J654" s="151"/>
      <c r="K654" s="155"/>
      <c r="L654" s="294"/>
    </row>
    <row r="655" spans="1:14" s="4" customFormat="1" ht="21" x14ac:dyDescent="0.2">
      <c r="A655" s="329"/>
      <c r="B655" s="331"/>
      <c r="C655" s="356"/>
      <c r="D655" s="23" t="s">
        <v>14</v>
      </c>
      <c r="E655" s="62">
        <f>E656+E657+E658</f>
        <v>122855467.73999999</v>
      </c>
      <c r="F655" s="62">
        <f>F656+F657+F658</f>
        <v>120699289.78999999</v>
      </c>
      <c r="G655" s="358"/>
      <c r="H655" s="152"/>
      <c r="I655" s="152"/>
      <c r="J655" s="152"/>
      <c r="K655" s="104"/>
      <c r="L655" s="295"/>
    </row>
    <row r="656" spans="1:14" s="4" customFormat="1" ht="12.75" x14ac:dyDescent="0.2">
      <c r="A656" s="329"/>
      <c r="B656" s="331"/>
      <c r="C656" s="356"/>
      <c r="D656" s="23" t="s">
        <v>17</v>
      </c>
      <c r="E656" s="62">
        <f>E662+E668+E674+E680</f>
        <v>76782367.739999995</v>
      </c>
      <c r="F656" s="62">
        <f>F662+F668+F674+F680</f>
        <v>74626217.689999998</v>
      </c>
      <c r="G656" s="358"/>
      <c r="H656" s="152"/>
      <c r="I656" s="152"/>
      <c r="J656" s="152"/>
      <c r="K656" s="104"/>
      <c r="L656" s="295"/>
    </row>
    <row r="657" spans="1:13" s="4" customFormat="1" ht="12.75" x14ac:dyDescent="0.2">
      <c r="A657" s="329"/>
      <c r="B657" s="331"/>
      <c r="C657" s="356"/>
      <c r="D657" s="28" t="s">
        <v>20</v>
      </c>
      <c r="E657" s="62">
        <f>E663+E669+E675+E681</f>
        <v>46073100</v>
      </c>
      <c r="F657" s="62">
        <f>F663+F669+F675+F681</f>
        <v>46073072.100000001</v>
      </c>
      <c r="G657" s="358"/>
      <c r="H657" s="152"/>
      <c r="I657" s="152"/>
      <c r="J657" s="152"/>
      <c r="K657" s="104"/>
      <c r="L657" s="295"/>
    </row>
    <row r="658" spans="1:13" s="4" customFormat="1" ht="21" x14ac:dyDescent="0.2">
      <c r="A658" s="329"/>
      <c r="B658" s="331"/>
      <c r="C658" s="356"/>
      <c r="D658" s="23" t="s">
        <v>23</v>
      </c>
      <c r="E658" s="62">
        <f>E664+E670+E676</f>
        <v>0</v>
      </c>
      <c r="F658" s="62">
        <f>F664+F670+F676</f>
        <v>0</v>
      </c>
      <c r="G658" s="358"/>
      <c r="H658" s="152"/>
      <c r="I658" s="152"/>
      <c r="J658" s="152"/>
      <c r="K658" s="104"/>
      <c r="L658" s="295"/>
    </row>
    <row r="659" spans="1:13" s="4" customFormat="1" ht="12.75" x14ac:dyDescent="0.2">
      <c r="A659" s="329"/>
      <c r="B659" s="331"/>
      <c r="C659" s="356"/>
      <c r="D659" s="48" t="s">
        <v>39</v>
      </c>
      <c r="E659" s="62">
        <f>E665+E671+E677</f>
        <v>0</v>
      </c>
      <c r="F659" s="62">
        <f>F665+F671+F677</f>
        <v>0</v>
      </c>
      <c r="G659" s="358"/>
      <c r="H659" s="153"/>
      <c r="I659" s="153"/>
      <c r="J659" s="153"/>
      <c r="K659" s="105"/>
      <c r="L659" s="296"/>
    </row>
    <row r="660" spans="1:13" ht="12.75" x14ac:dyDescent="0.2">
      <c r="A660" s="318" t="s">
        <v>310</v>
      </c>
      <c r="B660" s="318" t="s">
        <v>311</v>
      </c>
      <c r="C660" s="427" t="s">
        <v>312</v>
      </c>
      <c r="D660" s="28" t="s">
        <v>11</v>
      </c>
      <c r="E660" s="46">
        <f>E661+E665</f>
        <v>70510200</v>
      </c>
      <c r="F660" s="46">
        <f>F661+F665</f>
        <v>70510200</v>
      </c>
      <c r="G660" s="284"/>
      <c r="H660" s="307" t="s">
        <v>313</v>
      </c>
      <c r="I660" s="284" t="s">
        <v>314</v>
      </c>
      <c r="J660" s="284">
        <v>56700</v>
      </c>
      <c r="K660" s="298">
        <v>50012</v>
      </c>
      <c r="L660" s="317" t="s">
        <v>613</v>
      </c>
    </row>
    <row r="661" spans="1:13" ht="21" x14ac:dyDescent="0.2">
      <c r="A661" s="347"/>
      <c r="B661" s="320"/>
      <c r="C661" s="428"/>
      <c r="D661" s="23" t="s">
        <v>14</v>
      </c>
      <c r="E661" s="46">
        <f>E662+E663+E664</f>
        <v>70510200</v>
      </c>
      <c r="F661" s="46">
        <f>F662+F663+F664</f>
        <v>70510200</v>
      </c>
      <c r="G661" s="285"/>
      <c r="H661" s="341"/>
      <c r="I661" s="285"/>
      <c r="J661" s="285"/>
      <c r="K661" s="299"/>
      <c r="L661" s="317"/>
    </row>
    <row r="662" spans="1:13" ht="12.75" x14ac:dyDescent="0.2">
      <c r="A662" s="347"/>
      <c r="B662" s="320"/>
      <c r="C662" s="428"/>
      <c r="D662" s="48" t="s">
        <v>17</v>
      </c>
      <c r="E662" s="185">
        <v>70510200</v>
      </c>
      <c r="F662" s="24">
        <v>70510200</v>
      </c>
      <c r="G662" s="285"/>
      <c r="H662" s="342"/>
      <c r="I662" s="309"/>
      <c r="J662" s="309"/>
      <c r="K662" s="311"/>
      <c r="L662" s="317"/>
    </row>
    <row r="663" spans="1:13" ht="12.75" x14ac:dyDescent="0.2">
      <c r="A663" s="347"/>
      <c r="B663" s="320"/>
      <c r="C663" s="428"/>
      <c r="D663" s="28" t="s">
        <v>20</v>
      </c>
      <c r="E663" s="46">
        <v>0</v>
      </c>
      <c r="F663" s="46">
        <v>0</v>
      </c>
      <c r="G663" s="285"/>
      <c r="H663" s="307" t="s">
        <v>315</v>
      </c>
      <c r="I663" s="284" t="s">
        <v>316</v>
      </c>
      <c r="J663" s="284">
        <v>8350</v>
      </c>
      <c r="K663" s="298">
        <v>8350</v>
      </c>
      <c r="L663" s="315"/>
    </row>
    <row r="664" spans="1:13" ht="21" x14ac:dyDescent="0.2">
      <c r="A664" s="347"/>
      <c r="B664" s="320"/>
      <c r="C664" s="428"/>
      <c r="D664" s="23" t="s">
        <v>23</v>
      </c>
      <c r="E664" s="215">
        <v>0</v>
      </c>
      <c r="F664" s="214">
        <v>0</v>
      </c>
      <c r="G664" s="285"/>
      <c r="H664" s="313"/>
      <c r="I664" s="285"/>
      <c r="J664" s="285"/>
      <c r="K664" s="299"/>
      <c r="L664" s="315"/>
    </row>
    <row r="665" spans="1:13" ht="12.75" x14ac:dyDescent="0.2">
      <c r="A665" s="355"/>
      <c r="B665" s="337"/>
      <c r="C665" s="428"/>
      <c r="D665" s="28" t="s">
        <v>39</v>
      </c>
      <c r="E665" s="46">
        <v>0</v>
      </c>
      <c r="F665" s="46">
        <v>0</v>
      </c>
      <c r="G665" s="286"/>
      <c r="H665" s="314"/>
      <c r="I665" s="285"/>
      <c r="J665" s="285"/>
      <c r="K665" s="300"/>
      <c r="L665" s="315"/>
    </row>
    <row r="666" spans="1:13" s="6" customFormat="1" ht="31.5" x14ac:dyDescent="0.2">
      <c r="A666" s="318" t="s">
        <v>317</v>
      </c>
      <c r="B666" s="318" t="s">
        <v>318</v>
      </c>
      <c r="C666" s="318" t="s">
        <v>10</v>
      </c>
      <c r="D666" s="28" t="s">
        <v>11</v>
      </c>
      <c r="E666" s="46">
        <f>E667+E671</f>
        <v>31540967.740000002</v>
      </c>
      <c r="F666" s="46">
        <f>F667+F671</f>
        <v>31540967.740000002</v>
      </c>
      <c r="G666" s="284"/>
      <c r="H666" s="31" t="s">
        <v>319</v>
      </c>
      <c r="I666" s="31" t="s">
        <v>320</v>
      </c>
      <c r="J666" s="30">
        <v>9.0999999999999998E-2</v>
      </c>
      <c r="K666" s="232">
        <v>0.16</v>
      </c>
      <c r="L666" s="208"/>
      <c r="M666" s="111"/>
    </row>
    <row r="667" spans="1:13" s="6" customFormat="1" ht="52.5" x14ac:dyDescent="0.2">
      <c r="A667" s="319"/>
      <c r="B667" s="320"/>
      <c r="C667" s="319"/>
      <c r="D667" s="23" t="s">
        <v>14</v>
      </c>
      <c r="E667" s="46">
        <f>E668+E669+E670</f>
        <v>31540967.740000002</v>
      </c>
      <c r="F667" s="46">
        <f>F668+F669+F670</f>
        <v>31540967.740000002</v>
      </c>
      <c r="G667" s="285"/>
      <c r="H667" s="31" t="s">
        <v>321</v>
      </c>
      <c r="I667" s="31" t="s">
        <v>322</v>
      </c>
      <c r="J667" s="30">
        <v>12.113</v>
      </c>
      <c r="K667" s="232">
        <v>13.933999999999999</v>
      </c>
      <c r="L667" s="208"/>
      <c r="M667" s="111"/>
    </row>
    <row r="668" spans="1:13" s="6" customFormat="1" ht="12.75" x14ac:dyDescent="0.2">
      <c r="A668" s="319"/>
      <c r="B668" s="320"/>
      <c r="C668" s="319"/>
      <c r="D668" s="48" t="s">
        <v>17</v>
      </c>
      <c r="E668" s="185">
        <v>2207867.7400000002</v>
      </c>
      <c r="F668" s="24">
        <v>2207867.7400000002</v>
      </c>
      <c r="G668" s="285"/>
      <c r="H668" s="307" t="s">
        <v>323</v>
      </c>
      <c r="I668" s="284" t="s">
        <v>45</v>
      </c>
      <c r="J668" s="338">
        <v>45</v>
      </c>
      <c r="K668" s="298">
        <v>91.1</v>
      </c>
      <c r="L668" s="315"/>
      <c r="M668" s="111"/>
    </row>
    <row r="669" spans="1:13" s="6" customFormat="1" ht="12.75" x14ac:dyDescent="0.2">
      <c r="A669" s="319"/>
      <c r="B669" s="320"/>
      <c r="C669" s="319"/>
      <c r="D669" s="28" t="s">
        <v>20</v>
      </c>
      <c r="E669" s="46">
        <v>29333100</v>
      </c>
      <c r="F669" s="46">
        <v>29333100</v>
      </c>
      <c r="G669" s="285"/>
      <c r="H669" s="316"/>
      <c r="I669" s="285"/>
      <c r="J669" s="339"/>
      <c r="K669" s="299"/>
      <c r="L669" s="315"/>
      <c r="M669" s="111"/>
    </row>
    <row r="670" spans="1:13" s="6" customFormat="1" ht="21" x14ac:dyDescent="0.2">
      <c r="A670" s="319"/>
      <c r="B670" s="320"/>
      <c r="C670" s="319"/>
      <c r="D670" s="23" t="s">
        <v>23</v>
      </c>
      <c r="E670" s="215">
        <v>0</v>
      </c>
      <c r="F670" s="214">
        <v>0</v>
      </c>
      <c r="G670" s="285"/>
      <c r="H670" s="316"/>
      <c r="I670" s="285"/>
      <c r="J670" s="339"/>
      <c r="K670" s="299"/>
      <c r="L670" s="315"/>
      <c r="M670" s="111"/>
    </row>
    <row r="671" spans="1:13" s="6" customFormat="1" ht="12.75" x14ac:dyDescent="0.2">
      <c r="A671" s="327"/>
      <c r="B671" s="337"/>
      <c r="C671" s="319"/>
      <c r="D671" s="28" t="s">
        <v>39</v>
      </c>
      <c r="E671" s="46">
        <v>0</v>
      </c>
      <c r="F671" s="46">
        <v>0</v>
      </c>
      <c r="G671" s="286"/>
      <c r="H671" s="308"/>
      <c r="I671" s="286"/>
      <c r="J671" s="340"/>
      <c r="K671" s="300"/>
      <c r="L671" s="315"/>
      <c r="M671" s="111"/>
    </row>
    <row r="672" spans="1:13" s="6" customFormat="1" ht="12.75" x14ac:dyDescent="0.2">
      <c r="A672" s="318" t="s">
        <v>324</v>
      </c>
      <c r="B672" s="318" t="s">
        <v>526</v>
      </c>
      <c r="C672" s="318" t="s">
        <v>10</v>
      </c>
      <c r="D672" s="28" t="s">
        <v>11</v>
      </c>
      <c r="E672" s="46">
        <f>E673+E677</f>
        <v>18000000</v>
      </c>
      <c r="F672" s="46">
        <f>F673+F677</f>
        <v>17999970</v>
      </c>
      <c r="G672" s="284"/>
      <c r="H672" s="307" t="s">
        <v>325</v>
      </c>
      <c r="I672" s="284" t="s">
        <v>326</v>
      </c>
      <c r="J672" s="338">
        <v>85</v>
      </c>
      <c r="K672" s="298">
        <v>85</v>
      </c>
      <c r="L672" s="315"/>
      <c r="M672" s="111"/>
    </row>
    <row r="673" spans="1:14" s="6" customFormat="1" ht="21" x14ac:dyDescent="0.2">
      <c r="A673" s="319"/>
      <c r="B673" s="320"/>
      <c r="C673" s="319"/>
      <c r="D673" s="23" t="s">
        <v>14</v>
      </c>
      <c r="E673" s="46">
        <f>E674+E675+E676</f>
        <v>18000000</v>
      </c>
      <c r="F673" s="46">
        <f>F674+F675+F676</f>
        <v>17999970</v>
      </c>
      <c r="G673" s="285"/>
      <c r="H673" s="316"/>
      <c r="I673" s="285"/>
      <c r="J673" s="339"/>
      <c r="K673" s="299"/>
      <c r="L673" s="315"/>
      <c r="M673" s="111"/>
    </row>
    <row r="674" spans="1:14" s="6" customFormat="1" ht="12.75" x14ac:dyDescent="0.2">
      <c r="A674" s="319"/>
      <c r="B674" s="320"/>
      <c r="C674" s="319"/>
      <c r="D674" s="48" t="s">
        <v>17</v>
      </c>
      <c r="E674" s="185">
        <v>1260000</v>
      </c>
      <c r="F674" s="24">
        <v>1259997.8999999999</v>
      </c>
      <c r="G674" s="285"/>
      <c r="H674" s="316"/>
      <c r="I674" s="285"/>
      <c r="J674" s="339"/>
      <c r="K674" s="299"/>
      <c r="L674" s="315"/>
      <c r="M674" s="111"/>
    </row>
    <row r="675" spans="1:14" s="6" customFormat="1" ht="12.75" x14ac:dyDescent="0.2">
      <c r="A675" s="319"/>
      <c r="B675" s="320"/>
      <c r="C675" s="319"/>
      <c r="D675" s="28" t="s">
        <v>20</v>
      </c>
      <c r="E675" s="46">
        <v>16740000</v>
      </c>
      <c r="F675" s="46">
        <v>16739972.1</v>
      </c>
      <c r="G675" s="285"/>
      <c r="H675" s="316"/>
      <c r="I675" s="285"/>
      <c r="J675" s="339"/>
      <c r="K675" s="299"/>
      <c r="L675" s="315"/>
      <c r="M675" s="111"/>
    </row>
    <row r="676" spans="1:14" s="6" customFormat="1" ht="21" x14ac:dyDescent="0.2">
      <c r="A676" s="319"/>
      <c r="B676" s="320"/>
      <c r="C676" s="319"/>
      <c r="D676" s="23" t="s">
        <v>23</v>
      </c>
      <c r="E676" s="215">
        <v>0</v>
      </c>
      <c r="F676" s="214">
        <v>0</v>
      </c>
      <c r="G676" s="285"/>
      <c r="H676" s="316"/>
      <c r="I676" s="285"/>
      <c r="J676" s="339"/>
      <c r="K676" s="299"/>
      <c r="L676" s="315"/>
      <c r="M676" s="111"/>
    </row>
    <row r="677" spans="1:14" s="6" customFormat="1" ht="12.75" x14ac:dyDescent="0.2">
      <c r="A677" s="327"/>
      <c r="B677" s="337"/>
      <c r="C677" s="319"/>
      <c r="D677" s="28" t="s">
        <v>39</v>
      </c>
      <c r="E677" s="46">
        <v>0</v>
      </c>
      <c r="F677" s="46">
        <v>0</v>
      </c>
      <c r="G677" s="286"/>
      <c r="H677" s="308"/>
      <c r="I677" s="286"/>
      <c r="J677" s="340"/>
      <c r="K677" s="300"/>
      <c r="L677" s="315"/>
      <c r="M677" s="111"/>
    </row>
    <row r="678" spans="1:14" s="6" customFormat="1" ht="12.75" x14ac:dyDescent="0.2">
      <c r="A678" s="318" t="s">
        <v>499</v>
      </c>
      <c r="B678" s="318" t="s">
        <v>500</v>
      </c>
      <c r="C678" s="318" t="s">
        <v>10</v>
      </c>
      <c r="D678" s="28" t="s">
        <v>11</v>
      </c>
      <c r="E678" s="46">
        <f>E679+E683</f>
        <v>2804300</v>
      </c>
      <c r="F678" s="46">
        <f>F679+F683</f>
        <v>648152.05000000005</v>
      </c>
      <c r="G678" s="284" t="s">
        <v>640</v>
      </c>
      <c r="H678" s="307" t="s">
        <v>501</v>
      </c>
      <c r="I678" s="190" t="s">
        <v>326</v>
      </c>
      <c r="J678" s="209">
        <v>100</v>
      </c>
      <c r="K678" s="204">
        <v>100</v>
      </c>
      <c r="L678" s="280"/>
      <c r="M678" s="111"/>
    </row>
    <row r="679" spans="1:14" s="6" customFormat="1" ht="21" x14ac:dyDescent="0.2">
      <c r="A679" s="319"/>
      <c r="B679" s="320"/>
      <c r="C679" s="319"/>
      <c r="D679" s="81" t="s">
        <v>14</v>
      </c>
      <c r="E679" s="46">
        <f>E680+E681+E682</f>
        <v>2804300</v>
      </c>
      <c r="F679" s="46">
        <f>F680+F681+F682</f>
        <v>648152.05000000005</v>
      </c>
      <c r="G679" s="285"/>
      <c r="H679" s="316"/>
      <c r="I679" s="190"/>
      <c r="J679" s="209"/>
      <c r="K679" s="204"/>
      <c r="L679" s="281"/>
      <c r="M679" s="111"/>
    </row>
    <row r="680" spans="1:14" s="6" customFormat="1" ht="12.75" x14ac:dyDescent="0.2">
      <c r="A680" s="319"/>
      <c r="B680" s="320"/>
      <c r="C680" s="319"/>
      <c r="D680" s="80" t="s">
        <v>17</v>
      </c>
      <c r="E680" s="185">
        <v>2804300</v>
      </c>
      <c r="F680" s="24">
        <v>648152.05000000005</v>
      </c>
      <c r="G680" s="285"/>
      <c r="H680" s="316"/>
      <c r="I680" s="190"/>
      <c r="J680" s="209"/>
      <c r="K680" s="204"/>
      <c r="L680" s="281"/>
      <c r="M680" s="111"/>
    </row>
    <row r="681" spans="1:14" s="6" customFormat="1" ht="12.75" x14ac:dyDescent="0.2">
      <c r="A681" s="319"/>
      <c r="B681" s="320"/>
      <c r="C681" s="319"/>
      <c r="D681" s="28" t="s">
        <v>20</v>
      </c>
      <c r="E681" s="46">
        <v>0</v>
      </c>
      <c r="F681" s="46">
        <v>0</v>
      </c>
      <c r="G681" s="285"/>
      <c r="H681" s="316"/>
      <c r="I681" s="190"/>
      <c r="J681" s="209"/>
      <c r="K681" s="204"/>
      <c r="L681" s="281"/>
      <c r="M681" s="111"/>
    </row>
    <row r="682" spans="1:14" s="6" customFormat="1" ht="21" x14ac:dyDescent="0.2">
      <c r="A682" s="319"/>
      <c r="B682" s="320"/>
      <c r="C682" s="319"/>
      <c r="D682" s="81" t="s">
        <v>23</v>
      </c>
      <c r="E682" s="215">
        <v>0</v>
      </c>
      <c r="F682" s="214">
        <v>0</v>
      </c>
      <c r="G682" s="285"/>
      <c r="H682" s="316"/>
      <c r="I682" s="190"/>
      <c r="J682" s="209"/>
      <c r="K682" s="204"/>
      <c r="L682" s="281"/>
      <c r="M682" s="111"/>
    </row>
    <row r="683" spans="1:14" s="6" customFormat="1" ht="12.75" x14ac:dyDescent="0.2">
      <c r="A683" s="327"/>
      <c r="B683" s="337"/>
      <c r="C683" s="319"/>
      <c r="D683" s="28" t="s">
        <v>39</v>
      </c>
      <c r="E683" s="46">
        <v>0</v>
      </c>
      <c r="F683" s="46">
        <v>0</v>
      </c>
      <c r="G683" s="286"/>
      <c r="H683" s="308"/>
      <c r="I683" s="190"/>
      <c r="J683" s="209"/>
      <c r="K683" s="195"/>
      <c r="L683" s="282"/>
      <c r="M683" s="111"/>
    </row>
    <row r="684" spans="1:14" s="5" customFormat="1" ht="12.75" x14ac:dyDescent="0.2">
      <c r="A684" s="417" t="s">
        <v>327</v>
      </c>
      <c r="B684" s="383" t="s">
        <v>328</v>
      </c>
      <c r="C684" s="383"/>
      <c r="D684" s="43" t="s">
        <v>11</v>
      </c>
      <c r="E684" s="60">
        <f>E685+E689</f>
        <v>481280017.63</v>
      </c>
      <c r="F684" s="60">
        <f>F685+F689</f>
        <v>472766071.81999999</v>
      </c>
      <c r="G684" s="332"/>
      <c r="H684" s="332"/>
      <c r="I684" s="332"/>
      <c r="J684" s="332"/>
      <c r="K684" s="335"/>
      <c r="L684" s="451"/>
      <c r="M684" s="4"/>
      <c r="N684" s="116">
        <f>F690+F708+F726+F738+F750+F768</f>
        <v>472766071.81999999</v>
      </c>
    </row>
    <row r="685" spans="1:14" s="5" customFormat="1" ht="21" x14ac:dyDescent="0.2">
      <c r="A685" s="418"/>
      <c r="B685" s="420"/>
      <c r="C685" s="384"/>
      <c r="D685" s="43" t="s">
        <v>14</v>
      </c>
      <c r="E685" s="60">
        <f>E686+E687+E688</f>
        <v>481280017.63</v>
      </c>
      <c r="F685" s="60">
        <f>F686+F687+F688</f>
        <v>472766071.81999999</v>
      </c>
      <c r="G685" s="333"/>
      <c r="H685" s="333"/>
      <c r="I685" s="333"/>
      <c r="J685" s="333"/>
      <c r="K685" s="335"/>
      <c r="L685" s="452"/>
      <c r="M685" s="4"/>
    </row>
    <row r="686" spans="1:14" s="5" customFormat="1" ht="12.75" x14ac:dyDescent="0.2">
      <c r="A686" s="418"/>
      <c r="B686" s="420"/>
      <c r="C686" s="384"/>
      <c r="D686" s="43" t="s">
        <v>17</v>
      </c>
      <c r="E686" s="60">
        <f t="shared" ref="E686:F689" si="25">E692+E710+E728+E740+E752+E770</f>
        <v>199127317.63</v>
      </c>
      <c r="F686" s="60">
        <f t="shared" ref="F686" si="26">F692+F710+F728+F740+F752+F770</f>
        <v>198608091.87</v>
      </c>
      <c r="G686" s="333"/>
      <c r="H686" s="333"/>
      <c r="I686" s="333"/>
      <c r="J686" s="333"/>
      <c r="K686" s="335"/>
      <c r="L686" s="452"/>
      <c r="M686" s="4"/>
    </row>
    <row r="687" spans="1:14" s="5" customFormat="1" ht="12.75" x14ac:dyDescent="0.2">
      <c r="A687" s="418"/>
      <c r="B687" s="420"/>
      <c r="C687" s="384"/>
      <c r="D687" s="40" t="s">
        <v>20</v>
      </c>
      <c r="E687" s="60">
        <f t="shared" si="25"/>
        <v>282152700</v>
      </c>
      <c r="F687" s="60">
        <f t="shared" ref="F687" si="27">F693+F711+F729+F741+F753+F771</f>
        <v>274157979.94999999</v>
      </c>
      <c r="G687" s="333"/>
      <c r="H687" s="333"/>
      <c r="I687" s="333"/>
      <c r="J687" s="333"/>
      <c r="K687" s="335"/>
      <c r="L687" s="452"/>
      <c r="M687" s="4"/>
    </row>
    <row r="688" spans="1:14" s="5" customFormat="1" ht="21" x14ac:dyDescent="0.2">
      <c r="A688" s="418"/>
      <c r="B688" s="420"/>
      <c r="C688" s="384"/>
      <c r="D688" s="43" t="s">
        <v>23</v>
      </c>
      <c r="E688" s="60">
        <f t="shared" si="25"/>
        <v>0</v>
      </c>
      <c r="F688" s="60">
        <f t="shared" si="25"/>
        <v>0</v>
      </c>
      <c r="G688" s="333"/>
      <c r="H688" s="333"/>
      <c r="I688" s="333"/>
      <c r="J688" s="333"/>
      <c r="K688" s="335"/>
      <c r="L688" s="452"/>
      <c r="M688" s="4"/>
    </row>
    <row r="689" spans="1:13" s="5" customFormat="1" ht="12.75" x14ac:dyDescent="0.2">
      <c r="A689" s="419"/>
      <c r="B689" s="421"/>
      <c r="C689" s="385"/>
      <c r="D689" s="40" t="s">
        <v>39</v>
      </c>
      <c r="E689" s="60">
        <f t="shared" si="25"/>
        <v>0</v>
      </c>
      <c r="F689" s="60">
        <f t="shared" si="25"/>
        <v>0</v>
      </c>
      <c r="G689" s="334"/>
      <c r="H689" s="334"/>
      <c r="I689" s="334"/>
      <c r="J689" s="334"/>
      <c r="K689" s="336"/>
      <c r="L689" s="453"/>
      <c r="M689" s="4"/>
    </row>
    <row r="690" spans="1:13" s="4" customFormat="1" ht="12.75" x14ac:dyDescent="0.2">
      <c r="A690" s="328" t="s">
        <v>329</v>
      </c>
      <c r="B690" s="330" t="s">
        <v>330</v>
      </c>
      <c r="C690" s="330"/>
      <c r="D690" s="28" t="s">
        <v>11</v>
      </c>
      <c r="E690" s="61">
        <f>E691+E695</f>
        <v>58007948.829999998</v>
      </c>
      <c r="F690" s="61">
        <f>F691+F695</f>
        <v>57616188.899999999</v>
      </c>
      <c r="G690" s="357"/>
      <c r="H690" s="151"/>
      <c r="I690" s="151"/>
      <c r="J690" s="151"/>
      <c r="K690" s="155"/>
      <c r="L690" s="294"/>
    </row>
    <row r="691" spans="1:13" s="4" customFormat="1" ht="21" x14ac:dyDescent="0.2">
      <c r="A691" s="329"/>
      <c r="B691" s="331"/>
      <c r="C691" s="356"/>
      <c r="D691" s="23" t="s">
        <v>14</v>
      </c>
      <c r="E691" s="62">
        <f>E692+E693+E694</f>
        <v>58007948.829999998</v>
      </c>
      <c r="F691" s="62">
        <f>F692+F693+F694</f>
        <v>57616188.899999999</v>
      </c>
      <c r="G691" s="358"/>
      <c r="H691" s="152"/>
      <c r="I691" s="152"/>
      <c r="J691" s="152"/>
      <c r="K691" s="104"/>
      <c r="L691" s="295"/>
    </row>
    <row r="692" spans="1:13" s="4" customFormat="1" ht="12.75" x14ac:dyDescent="0.2">
      <c r="A692" s="329"/>
      <c r="B692" s="331"/>
      <c r="C692" s="356"/>
      <c r="D692" s="23" t="s">
        <v>17</v>
      </c>
      <c r="E692" s="62">
        <f>E698+E704</f>
        <v>58007948.829999998</v>
      </c>
      <c r="F692" s="62">
        <f>F698+F704</f>
        <v>57616188.899999999</v>
      </c>
      <c r="G692" s="358"/>
      <c r="H692" s="152"/>
      <c r="I692" s="152"/>
      <c r="J692" s="152"/>
      <c r="K692" s="104"/>
      <c r="L692" s="295"/>
    </row>
    <row r="693" spans="1:13" s="4" customFormat="1" ht="12.75" x14ac:dyDescent="0.2">
      <c r="A693" s="329"/>
      <c r="B693" s="331"/>
      <c r="C693" s="356"/>
      <c r="D693" s="28" t="s">
        <v>20</v>
      </c>
      <c r="E693" s="62">
        <f t="shared" ref="E693:F695" si="28">E699+E705</f>
        <v>0</v>
      </c>
      <c r="F693" s="62">
        <f t="shared" si="28"/>
        <v>0</v>
      </c>
      <c r="G693" s="358"/>
      <c r="H693" s="152"/>
      <c r="I693" s="152"/>
      <c r="J693" s="152"/>
      <c r="K693" s="104"/>
      <c r="L693" s="295"/>
    </row>
    <row r="694" spans="1:13" s="4" customFormat="1" ht="21" x14ac:dyDescent="0.2">
      <c r="A694" s="329"/>
      <c r="B694" s="331"/>
      <c r="C694" s="356"/>
      <c r="D694" s="23" t="s">
        <v>23</v>
      </c>
      <c r="E694" s="62">
        <f t="shared" si="28"/>
        <v>0</v>
      </c>
      <c r="F694" s="62">
        <f t="shared" si="28"/>
        <v>0</v>
      </c>
      <c r="G694" s="358"/>
      <c r="H694" s="152"/>
      <c r="I694" s="152"/>
      <c r="J694" s="152"/>
      <c r="K694" s="104"/>
      <c r="L694" s="295"/>
    </row>
    <row r="695" spans="1:13" s="4" customFormat="1" ht="12.75" x14ac:dyDescent="0.2">
      <c r="A695" s="329"/>
      <c r="B695" s="331"/>
      <c r="C695" s="356"/>
      <c r="D695" s="28" t="s">
        <v>39</v>
      </c>
      <c r="E695" s="62">
        <f t="shared" si="28"/>
        <v>0</v>
      </c>
      <c r="F695" s="62">
        <f t="shared" si="28"/>
        <v>0</v>
      </c>
      <c r="G695" s="358"/>
      <c r="H695" s="153"/>
      <c r="I695" s="153"/>
      <c r="J695" s="153"/>
      <c r="K695" s="105"/>
      <c r="L695" s="296"/>
    </row>
    <row r="696" spans="1:13" ht="12.75" hidden="1" x14ac:dyDescent="0.2">
      <c r="A696" s="318" t="s">
        <v>331</v>
      </c>
      <c r="B696" s="318" t="s">
        <v>164</v>
      </c>
      <c r="C696" s="318" t="s">
        <v>10</v>
      </c>
      <c r="D696" s="23" t="s">
        <v>11</v>
      </c>
      <c r="E696" s="24">
        <f>E697+E701</f>
        <v>0</v>
      </c>
      <c r="F696" s="24">
        <f>F697+F701</f>
        <v>0</v>
      </c>
      <c r="G696" s="284"/>
      <c r="H696" s="307" t="s">
        <v>332</v>
      </c>
      <c r="I696" s="284" t="s">
        <v>45</v>
      </c>
      <c r="J696" s="284">
        <v>0</v>
      </c>
      <c r="K696" s="298">
        <v>0</v>
      </c>
      <c r="L696" s="315"/>
    </row>
    <row r="697" spans="1:13" ht="21" hidden="1" x14ac:dyDescent="0.2">
      <c r="A697" s="347"/>
      <c r="B697" s="320"/>
      <c r="C697" s="319"/>
      <c r="D697" s="23" t="s">
        <v>14</v>
      </c>
      <c r="E697" s="24">
        <f>E698+E699+E700</f>
        <v>0</v>
      </c>
      <c r="F697" s="24">
        <f>F698+F699+F700</f>
        <v>0</v>
      </c>
      <c r="G697" s="285"/>
      <c r="H697" s="341"/>
      <c r="I697" s="309"/>
      <c r="J697" s="309"/>
      <c r="K697" s="311"/>
      <c r="L697" s="315"/>
    </row>
    <row r="698" spans="1:13" ht="12.75" hidden="1" x14ac:dyDescent="0.2">
      <c r="A698" s="347"/>
      <c r="B698" s="320"/>
      <c r="C698" s="319"/>
      <c r="D698" s="48" t="s">
        <v>17</v>
      </c>
      <c r="E698" s="125">
        <v>0</v>
      </c>
      <c r="F698" s="24">
        <v>0</v>
      </c>
      <c r="G698" s="285"/>
      <c r="H698" s="342"/>
      <c r="I698" s="310"/>
      <c r="J698" s="310"/>
      <c r="K698" s="312"/>
      <c r="L698" s="315"/>
    </row>
    <row r="699" spans="1:13" ht="12.75" hidden="1" x14ac:dyDescent="0.2">
      <c r="A699" s="347"/>
      <c r="B699" s="320"/>
      <c r="C699" s="319"/>
      <c r="D699" s="28" t="s">
        <v>20</v>
      </c>
      <c r="E699" s="24">
        <v>0</v>
      </c>
      <c r="F699" s="24">
        <v>0</v>
      </c>
      <c r="G699" s="285"/>
      <c r="H699" s="316" t="s">
        <v>166</v>
      </c>
      <c r="I699" s="284" t="s">
        <v>45</v>
      </c>
      <c r="J699" s="284">
        <v>0</v>
      </c>
      <c r="K699" s="298">
        <v>0</v>
      </c>
      <c r="L699" s="315"/>
    </row>
    <row r="700" spans="1:13" ht="21" hidden="1" x14ac:dyDescent="0.2">
      <c r="A700" s="347"/>
      <c r="B700" s="320"/>
      <c r="C700" s="319"/>
      <c r="D700" s="23" t="s">
        <v>23</v>
      </c>
      <c r="E700" s="126">
        <v>0</v>
      </c>
      <c r="F700" s="157">
        <v>0</v>
      </c>
      <c r="G700" s="285"/>
      <c r="H700" s="308"/>
      <c r="I700" s="286"/>
      <c r="J700" s="286"/>
      <c r="K700" s="300"/>
      <c r="L700" s="315"/>
    </row>
    <row r="701" spans="1:13" ht="73.5" hidden="1" x14ac:dyDescent="0.2">
      <c r="A701" s="355"/>
      <c r="B701" s="320"/>
      <c r="C701" s="319"/>
      <c r="D701" s="28" t="s">
        <v>39</v>
      </c>
      <c r="E701" s="24">
        <v>0</v>
      </c>
      <c r="F701" s="24">
        <v>0</v>
      </c>
      <c r="G701" s="286"/>
      <c r="H701" s="147" t="s">
        <v>167</v>
      </c>
      <c r="I701" s="149" t="s">
        <v>45</v>
      </c>
      <c r="J701" s="149">
        <v>0</v>
      </c>
      <c r="K701" s="150">
        <v>0</v>
      </c>
      <c r="L701" s="95"/>
    </row>
    <row r="702" spans="1:13" ht="12.75" x14ac:dyDescent="0.2">
      <c r="A702" s="318" t="s">
        <v>331</v>
      </c>
      <c r="B702" s="318" t="s">
        <v>498</v>
      </c>
      <c r="C702" s="318" t="s">
        <v>10</v>
      </c>
      <c r="D702" s="23" t="s">
        <v>11</v>
      </c>
      <c r="E702" s="24">
        <f>E703+E707</f>
        <v>58007948.829999998</v>
      </c>
      <c r="F702" s="24">
        <f>F703+F707</f>
        <v>57616188.899999999</v>
      </c>
      <c r="G702" s="284" t="s">
        <v>625</v>
      </c>
      <c r="H702" s="307" t="s">
        <v>333</v>
      </c>
      <c r="I702" s="284" t="s">
        <v>22</v>
      </c>
      <c r="J702" s="284">
        <v>102</v>
      </c>
      <c r="K702" s="298">
        <v>83</v>
      </c>
      <c r="L702" s="280" t="s">
        <v>624</v>
      </c>
    </row>
    <row r="703" spans="1:13" ht="21" x14ac:dyDescent="0.2">
      <c r="A703" s="347"/>
      <c r="B703" s="320"/>
      <c r="C703" s="319"/>
      <c r="D703" s="23" t="s">
        <v>14</v>
      </c>
      <c r="E703" s="24">
        <f>E704+E705+E706</f>
        <v>58007948.829999998</v>
      </c>
      <c r="F703" s="24">
        <f>F704+F705+F706</f>
        <v>57616188.899999999</v>
      </c>
      <c r="G703" s="285"/>
      <c r="H703" s="342"/>
      <c r="I703" s="310"/>
      <c r="J703" s="310"/>
      <c r="K703" s="311"/>
      <c r="L703" s="281"/>
    </row>
    <row r="704" spans="1:13" ht="42" x14ac:dyDescent="0.2">
      <c r="A704" s="347"/>
      <c r="B704" s="320"/>
      <c r="C704" s="319"/>
      <c r="D704" s="48" t="s">
        <v>17</v>
      </c>
      <c r="E704" s="185">
        <v>58007948.829999998</v>
      </c>
      <c r="F704" s="24">
        <v>57616188.899999999</v>
      </c>
      <c r="G704" s="285"/>
      <c r="H704" s="181" t="s">
        <v>334</v>
      </c>
      <c r="I704" s="191" t="s">
        <v>45</v>
      </c>
      <c r="J704" s="191">
        <v>100</v>
      </c>
      <c r="K704" s="232">
        <v>81.7</v>
      </c>
      <c r="L704" s="281"/>
    </row>
    <row r="705" spans="1:12" ht="12.75" x14ac:dyDescent="0.2">
      <c r="A705" s="347"/>
      <c r="B705" s="320"/>
      <c r="C705" s="319"/>
      <c r="D705" s="28" t="s">
        <v>20</v>
      </c>
      <c r="E705" s="24">
        <v>0</v>
      </c>
      <c r="F705" s="24">
        <v>0</v>
      </c>
      <c r="G705" s="285"/>
      <c r="H705" s="316" t="s">
        <v>335</v>
      </c>
      <c r="I705" s="284" t="s">
        <v>45</v>
      </c>
      <c r="J705" s="284">
        <v>100</v>
      </c>
      <c r="K705" s="298">
        <v>100</v>
      </c>
      <c r="L705" s="281"/>
    </row>
    <row r="706" spans="1:12" ht="21" x14ac:dyDescent="0.2">
      <c r="A706" s="347"/>
      <c r="B706" s="320"/>
      <c r="C706" s="319"/>
      <c r="D706" s="23" t="s">
        <v>23</v>
      </c>
      <c r="E706" s="186">
        <v>0</v>
      </c>
      <c r="F706" s="185">
        <v>0</v>
      </c>
      <c r="G706" s="285"/>
      <c r="H706" s="308"/>
      <c r="I706" s="286"/>
      <c r="J706" s="286"/>
      <c r="K706" s="300"/>
      <c r="L706" s="281"/>
    </row>
    <row r="707" spans="1:12" ht="21" x14ac:dyDescent="0.2">
      <c r="A707" s="355"/>
      <c r="B707" s="320"/>
      <c r="C707" s="319"/>
      <c r="D707" s="28" t="s">
        <v>39</v>
      </c>
      <c r="E707" s="24">
        <v>0</v>
      </c>
      <c r="F707" s="24">
        <v>0</v>
      </c>
      <c r="G707" s="286"/>
      <c r="H707" s="181" t="s">
        <v>336</v>
      </c>
      <c r="I707" s="191" t="s">
        <v>314</v>
      </c>
      <c r="J707" s="191">
        <v>32640</v>
      </c>
      <c r="K707" s="195">
        <v>26730</v>
      </c>
      <c r="L707" s="282"/>
    </row>
    <row r="708" spans="1:12" s="4" customFormat="1" ht="12.75" x14ac:dyDescent="0.2">
      <c r="A708" s="328" t="s">
        <v>337</v>
      </c>
      <c r="B708" s="330" t="s">
        <v>338</v>
      </c>
      <c r="C708" s="330"/>
      <c r="D708" s="28" t="s">
        <v>11</v>
      </c>
      <c r="E708" s="61">
        <f>E709+E713</f>
        <v>289222708.38999999</v>
      </c>
      <c r="F708" s="61">
        <f>F709+F713</f>
        <v>281229742.56</v>
      </c>
      <c r="G708" s="357"/>
      <c r="H708" s="196"/>
      <c r="I708" s="196"/>
      <c r="J708" s="196"/>
      <c r="K708" s="197"/>
      <c r="L708" s="294"/>
    </row>
    <row r="709" spans="1:12" s="4" customFormat="1" ht="21" x14ac:dyDescent="0.2">
      <c r="A709" s="329"/>
      <c r="B709" s="331"/>
      <c r="C709" s="356"/>
      <c r="D709" s="23" t="s">
        <v>14</v>
      </c>
      <c r="E709" s="62">
        <f>E710+E711+E712</f>
        <v>289222708.38999999</v>
      </c>
      <c r="F709" s="62">
        <f>F710+F711+F712</f>
        <v>281229742.56</v>
      </c>
      <c r="G709" s="358"/>
      <c r="H709" s="205"/>
      <c r="I709" s="205"/>
      <c r="J709" s="205"/>
      <c r="K709" s="104"/>
      <c r="L709" s="295"/>
    </row>
    <row r="710" spans="1:12" s="4" customFormat="1" ht="12.75" x14ac:dyDescent="0.2">
      <c r="A710" s="329"/>
      <c r="B710" s="331"/>
      <c r="C710" s="356"/>
      <c r="D710" s="23" t="s">
        <v>17</v>
      </c>
      <c r="E710" s="62">
        <f>E716+E722</f>
        <v>9471708.3900000006</v>
      </c>
      <c r="F710" s="62">
        <f>F716+F722</f>
        <v>9344242.5600000005</v>
      </c>
      <c r="G710" s="358"/>
      <c r="H710" s="205"/>
      <c r="I710" s="205"/>
      <c r="J710" s="205"/>
      <c r="K710" s="104"/>
      <c r="L710" s="295"/>
    </row>
    <row r="711" spans="1:12" s="4" customFormat="1" ht="12.75" x14ac:dyDescent="0.2">
      <c r="A711" s="329"/>
      <c r="B711" s="331"/>
      <c r="C711" s="356"/>
      <c r="D711" s="28" t="s">
        <v>20</v>
      </c>
      <c r="E711" s="62">
        <f>E717+E723</f>
        <v>279751000</v>
      </c>
      <c r="F711" s="62">
        <f>F717+F723</f>
        <v>271885500</v>
      </c>
      <c r="G711" s="358"/>
      <c r="H711" s="205"/>
      <c r="I711" s="205"/>
      <c r="J711" s="205"/>
      <c r="K711" s="104"/>
      <c r="L711" s="295"/>
    </row>
    <row r="712" spans="1:12" s="4" customFormat="1" ht="21" x14ac:dyDescent="0.2">
      <c r="A712" s="329"/>
      <c r="B712" s="331"/>
      <c r="C712" s="356"/>
      <c r="D712" s="23" t="s">
        <v>23</v>
      </c>
      <c r="E712" s="62">
        <f t="shared" ref="E712:F713" si="29">E718</f>
        <v>0</v>
      </c>
      <c r="F712" s="62">
        <f t="shared" si="29"/>
        <v>0</v>
      </c>
      <c r="G712" s="358"/>
      <c r="H712" s="205"/>
      <c r="I712" s="205"/>
      <c r="J712" s="205"/>
      <c r="K712" s="104"/>
      <c r="L712" s="295"/>
    </row>
    <row r="713" spans="1:12" s="4" customFormat="1" ht="12.75" x14ac:dyDescent="0.2">
      <c r="A713" s="329"/>
      <c r="B713" s="331"/>
      <c r="C713" s="356"/>
      <c r="D713" s="28" t="s">
        <v>39</v>
      </c>
      <c r="E713" s="62">
        <f t="shared" si="29"/>
        <v>0</v>
      </c>
      <c r="F713" s="62">
        <f t="shared" si="29"/>
        <v>0</v>
      </c>
      <c r="G713" s="358"/>
      <c r="H713" s="207"/>
      <c r="I713" s="207"/>
      <c r="J713" s="207"/>
      <c r="K713" s="105"/>
      <c r="L713" s="296"/>
    </row>
    <row r="714" spans="1:12" ht="12.75" x14ac:dyDescent="0.2">
      <c r="A714" s="318" t="s">
        <v>339</v>
      </c>
      <c r="B714" s="318" t="s">
        <v>340</v>
      </c>
      <c r="C714" s="318" t="s">
        <v>10</v>
      </c>
      <c r="D714" s="28" t="s">
        <v>11</v>
      </c>
      <c r="E714" s="46">
        <f>E715+E719</f>
        <v>9471708.3900000006</v>
      </c>
      <c r="F714" s="46">
        <f>F715+F719</f>
        <v>9344242.5600000005</v>
      </c>
      <c r="G714" s="284" t="s">
        <v>606</v>
      </c>
      <c r="H714" s="307" t="s">
        <v>341</v>
      </c>
      <c r="I714" s="284" t="s">
        <v>171</v>
      </c>
      <c r="J714" s="324">
        <v>14</v>
      </c>
      <c r="K714" s="298">
        <v>14</v>
      </c>
      <c r="L714" s="280"/>
    </row>
    <row r="715" spans="1:12" ht="21" x14ac:dyDescent="0.2">
      <c r="A715" s="347"/>
      <c r="B715" s="320"/>
      <c r="C715" s="319"/>
      <c r="D715" s="23" t="s">
        <v>14</v>
      </c>
      <c r="E715" s="46">
        <f>E716+E717+E718</f>
        <v>9471708.3900000006</v>
      </c>
      <c r="F715" s="215">
        <f>F716+F717+F718</f>
        <v>9344242.5600000005</v>
      </c>
      <c r="G715" s="285"/>
      <c r="H715" s="341"/>
      <c r="I715" s="285"/>
      <c r="J715" s="326"/>
      <c r="K715" s="299"/>
      <c r="L715" s="281"/>
    </row>
    <row r="716" spans="1:12" ht="12.75" x14ac:dyDescent="0.2">
      <c r="A716" s="347"/>
      <c r="B716" s="320"/>
      <c r="C716" s="319"/>
      <c r="D716" s="48" t="s">
        <v>17</v>
      </c>
      <c r="E716" s="214">
        <v>9471708.3900000006</v>
      </c>
      <c r="F716" s="46">
        <v>9344242.5600000005</v>
      </c>
      <c r="G716" s="285"/>
      <c r="H716" s="341"/>
      <c r="I716" s="285"/>
      <c r="J716" s="326"/>
      <c r="K716" s="299"/>
      <c r="L716" s="281"/>
    </row>
    <row r="717" spans="1:12" ht="12.75" x14ac:dyDescent="0.2">
      <c r="A717" s="347"/>
      <c r="B717" s="320"/>
      <c r="C717" s="319"/>
      <c r="D717" s="28" t="s">
        <v>20</v>
      </c>
      <c r="E717" s="46">
        <v>0</v>
      </c>
      <c r="F717" s="46">
        <v>0</v>
      </c>
      <c r="G717" s="285"/>
      <c r="H717" s="313"/>
      <c r="I717" s="309"/>
      <c r="J717" s="430"/>
      <c r="K717" s="311"/>
      <c r="L717" s="281"/>
    </row>
    <row r="718" spans="1:12" ht="21" x14ac:dyDescent="0.2">
      <c r="A718" s="347"/>
      <c r="B718" s="320"/>
      <c r="C718" s="319"/>
      <c r="D718" s="23" t="s">
        <v>23</v>
      </c>
      <c r="E718" s="215">
        <v>0</v>
      </c>
      <c r="F718" s="214">
        <v>0</v>
      </c>
      <c r="G718" s="285"/>
      <c r="H718" s="313"/>
      <c r="I718" s="309"/>
      <c r="J718" s="430"/>
      <c r="K718" s="311"/>
      <c r="L718" s="281"/>
    </row>
    <row r="719" spans="1:12" ht="12.75" x14ac:dyDescent="0.2">
      <c r="A719" s="355"/>
      <c r="B719" s="337"/>
      <c r="C719" s="319"/>
      <c r="D719" s="28" t="s">
        <v>39</v>
      </c>
      <c r="E719" s="46">
        <v>0</v>
      </c>
      <c r="F719" s="46">
        <v>0</v>
      </c>
      <c r="G719" s="286"/>
      <c r="H719" s="314"/>
      <c r="I719" s="310"/>
      <c r="J719" s="431"/>
      <c r="K719" s="312"/>
      <c r="L719" s="282"/>
    </row>
    <row r="720" spans="1:12" ht="12.75" x14ac:dyDescent="0.2">
      <c r="A720" s="318" t="s">
        <v>572</v>
      </c>
      <c r="B720" s="318" t="s">
        <v>573</v>
      </c>
      <c r="C720" s="318" t="s">
        <v>10</v>
      </c>
      <c r="D720" s="28" t="s">
        <v>11</v>
      </c>
      <c r="E720" s="46">
        <f>E721+E725</f>
        <v>279751000</v>
      </c>
      <c r="F720" s="46">
        <f>F721+F725</f>
        <v>271885500</v>
      </c>
      <c r="G720" s="284" t="s">
        <v>668</v>
      </c>
      <c r="H720" s="307" t="s">
        <v>574</v>
      </c>
      <c r="I720" s="284" t="s">
        <v>575</v>
      </c>
      <c r="J720" s="324">
        <v>2172</v>
      </c>
      <c r="K720" s="284">
        <v>16341</v>
      </c>
      <c r="L720" s="280"/>
    </row>
    <row r="721" spans="1:12" ht="35.25" customHeight="1" x14ac:dyDescent="0.2">
      <c r="A721" s="347"/>
      <c r="B721" s="320"/>
      <c r="C721" s="319"/>
      <c r="D721" s="176" t="s">
        <v>14</v>
      </c>
      <c r="E721" s="46">
        <f>E722+E723+E724</f>
        <v>279751000</v>
      </c>
      <c r="F721" s="215">
        <f>F722+F723+F724</f>
        <v>271885500</v>
      </c>
      <c r="G721" s="285"/>
      <c r="H721" s="308"/>
      <c r="I721" s="286"/>
      <c r="J721" s="325"/>
      <c r="K721" s="286"/>
      <c r="L721" s="282"/>
    </row>
    <row r="722" spans="1:12" ht="12.75" x14ac:dyDescent="0.2">
      <c r="A722" s="347"/>
      <c r="B722" s="320"/>
      <c r="C722" s="319"/>
      <c r="D722" s="172" t="s">
        <v>17</v>
      </c>
      <c r="E722" s="214">
        <v>0</v>
      </c>
      <c r="F722" s="46">
        <v>0</v>
      </c>
      <c r="G722" s="285"/>
      <c r="H722" s="307" t="s">
        <v>576</v>
      </c>
      <c r="I722" s="307" t="s">
        <v>577</v>
      </c>
      <c r="J722" s="324">
        <v>31042</v>
      </c>
      <c r="K722" s="284">
        <v>128234</v>
      </c>
      <c r="L722" s="280"/>
    </row>
    <row r="723" spans="1:12" ht="12.75" x14ac:dyDescent="0.2">
      <c r="A723" s="347"/>
      <c r="B723" s="320"/>
      <c r="C723" s="319"/>
      <c r="D723" s="28" t="s">
        <v>20</v>
      </c>
      <c r="E723" s="46">
        <v>279751000</v>
      </c>
      <c r="F723" s="46">
        <v>271885500</v>
      </c>
      <c r="G723" s="285"/>
      <c r="H723" s="316"/>
      <c r="I723" s="316"/>
      <c r="J723" s="326"/>
      <c r="K723" s="285"/>
      <c r="L723" s="281"/>
    </row>
    <row r="724" spans="1:12" ht="21" x14ac:dyDescent="0.2">
      <c r="A724" s="347"/>
      <c r="B724" s="320"/>
      <c r="C724" s="319"/>
      <c r="D724" s="176" t="s">
        <v>23</v>
      </c>
      <c r="E724" s="215">
        <v>0</v>
      </c>
      <c r="F724" s="214">
        <v>0</v>
      </c>
      <c r="G724" s="285"/>
      <c r="H724" s="316"/>
      <c r="I724" s="316"/>
      <c r="J724" s="326"/>
      <c r="K724" s="285"/>
      <c r="L724" s="281"/>
    </row>
    <row r="725" spans="1:12" ht="277.5" customHeight="1" x14ac:dyDescent="0.2">
      <c r="A725" s="355"/>
      <c r="B725" s="337"/>
      <c r="C725" s="319"/>
      <c r="D725" s="28" t="s">
        <v>39</v>
      </c>
      <c r="E725" s="46">
        <v>0</v>
      </c>
      <c r="F725" s="46">
        <v>0</v>
      </c>
      <c r="G725" s="286"/>
      <c r="H725" s="308"/>
      <c r="I725" s="308"/>
      <c r="J725" s="325"/>
      <c r="K725" s="286"/>
      <c r="L725" s="282"/>
    </row>
    <row r="726" spans="1:12" s="4" customFormat="1" ht="12.75" x14ac:dyDescent="0.2">
      <c r="A726" s="328" t="s">
        <v>342</v>
      </c>
      <c r="B726" s="330" t="s">
        <v>343</v>
      </c>
      <c r="C726" s="330"/>
      <c r="D726" s="28" t="s">
        <v>11</v>
      </c>
      <c r="E726" s="61">
        <f>E727+E731</f>
        <v>19689504.850000001</v>
      </c>
      <c r="F726" s="61">
        <f>F727+F731</f>
        <v>19689504.850000001</v>
      </c>
      <c r="G726" s="357"/>
      <c r="H726" s="151"/>
      <c r="I726" s="151"/>
      <c r="J726" s="151"/>
      <c r="K726" s="155"/>
      <c r="L726" s="294"/>
    </row>
    <row r="727" spans="1:12" s="4" customFormat="1" ht="21" x14ac:dyDescent="0.2">
      <c r="A727" s="329"/>
      <c r="B727" s="331"/>
      <c r="C727" s="356"/>
      <c r="D727" s="23" t="s">
        <v>14</v>
      </c>
      <c r="E727" s="62">
        <f>E728+E729+E730</f>
        <v>19689504.850000001</v>
      </c>
      <c r="F727" s="62">
        <f>F728+F729+F730</f>
        <v>19689504.850000001</v>
      </c>
      <c r="G727" s="358"/>
      <c r="H727" s="152"/>
      <c r="I727" s="152"/>
      <c r="J727" s="152"/>
      <c r="K727" s="104"/>
      <c r="L727" s="295"/>
    </row>
    <row r="728" spans="1:12" s="4" customFormat="1" ht="12.75" x14ac:dyDescent="0.2">
      <c r="A728" s="329"/>
      <c r="B728" s="331"/>
      <c r="C728" s="356"/>
      <c r="D728" s="23" t="s">
        <v>17</v>
      </c>
      <c r="E728" s="62">
        <f t="shared" ref="E728:F731" si="30">E734</f>
        <v>19689504.850000001</v>
      </c>
      <c r="F728" s="62">
        <f t="shared" si="30"/>
        <v>19689504.850000001</v>
      </c>
      <c r="G728" s="358"/>
      <c r="H728" s="152"/>
      <c r="I728" s="152"/>
      <c r="J728" s="152"/>
      <c r="K728" s="104"/>
      <c r="L728" s="295"/>
    </row>
    <row r="729" spans="1:12" s="4" customFormat="1" ht="12.75" x14ac:dyDescent="0.2">
      <c r="A729" s="329"/>
      <c r="B729" s="331"/>
      <c r="C729" s="356"/>
      <c r="D729" s="28" t="s">
        <v>20</v>
      </c>
      <c r="E729" s="62">
        <f t="shared" si="30"/>
        <v>0</v>
      </c>
      <c r="F729" s="62">
        <f t="shared" si="30"/>
        <v>0</v>
      </c>
      <c r="G729" s="358"/>
      <c r="H729" s="152"/>
      <c r="I729" s="152"/>
      <c r="J729" s="152"/>
      <c r="K729" s="104"/>
      <c r="L729" s="295"/>
    </row>
    <row r="730" spans="1:12" s="4" customFormat="1" ht="21" x14ac:dyDescent="0.2">
      <c r="A730" s="329"/>
      <c r="B730" s="331"/>
      <c r="C730" s="356"/>
      <c r="D730" s="23" t="s">
        <v>23</v>
      </c>
      <c r="E730" s="62">
        <f t="shared" si="30"/>
        <v>0</v>
      </c>
      <c r="F730" s="62">
        <f t="shared" si="30"/>
        <v>0</v>
      </c>
      <c r="G730" s="358"/>
      <c r="H730" s="152"/>
      <c r="I730" s="152"/>
      <c r="J730" s="152"/>
      <c r="K730" s="104"/>
      <c r="L730" s="295"/>
    </row>
    <row r="731" spans="1:12" s="4" customFormat="1" ht="12.75" x14ac:dyDescent="0.2">
      <c r="A731" s="329"/>
      <c r="B731" s="331"/>
      <c r="C731" s="356"/>
      <c r="D731" s="28" t="s">
        <v>39</v>
      </c>
      <c r="E731" s="62">
        <f t="shared" si="30"/>
        <v>0</v>
      </c>
      <c r="F731" s="62">
        <f t="shared" si="30"/>
        <v>0</v>
      </c>
      <c r="G731" s="358"/>
      <c r="H731" s="153"/>
      <c r="I731" s="153"/>
      <c r="J731" s="153"/>
      <c r="K731" s="105"/>
      <c r="L731" s="296"/>
    </row>
    <row r="732" spans="1:12" ht="12.75" x14ac:dyDescent="0.2">
      <c r="A732" s="318" t="s">
        <v>344</v>
      </c>
      <c r="B732" s="318" t="s">
        <v>345</v>
      </c>
      <c r="C732" s="318" t="s">
        <v>10</v>
      </c>
      <c r="D732" s="23" t="s">
        <v>11</v>
      </c>
      <c r="E732" s="46">
        <f>E733+E737</f>
        <v>19689504.850000001</v>
      </c>
      <c r="F732" s="46">
        <f>F733+F737</f>
        <v>19689504.850000001</v>
      </c>
      <c r="G732" s="284"/>
      <c r="H732" s="307" t="s">
        <v>346</v>
      </c>
      <c r="I732" s="284" t="s">
        <v>247</v>
      </c>
      <c r="J732" s="324">
        <v>97</v>
      </c>
      <c r="K732" s="298">
        <v>97</v>
      </c>
      <c r="L732" s="280"/>
    </row>
    <row r="733" spans="1:12" ht="21" x14ac:dyDescent="0.2">
      <c r="A733" s="347"/>
      <c r="B733" s="320"/>
      <c r="C733" s="319"/>
      <c r="D733" s="23" t="s">
        <v>14</v>
      </c>
      <c r="E733" s="46">
        <f>E734+E735+E736</f>
        <v>19689504.850000001</v>
      </c>
      <c r="F733" s="46">
        <f>F734+F735+F736</f>
        <v>19689504.850000001</v>
      </c>
      <c r="G733" s="285"/>
      <c r="H733" s="341"/>
      <c r="I733" s="285"/>
      <c r="J733" s="326"/>
      <c r="K733" s="299"/>
      <c r="L733" s="281"/>
    </row>
    <row r="734" spans="1:12" ht="12.75" x14ac:dyDescent="0.2">
      <c r="A734" s="347"/>
      <c r="B734" s="320"/>
      <c r="C734" s="319"/>
      <c r="D734" s="48" t="s">
        <v>17</v>
      </c>
      <c r="E734" s="214">
        <v>19689504.850000001</v>
      </c>
      <c r="F734" s="46">
        <v>19689504.850000001</v>
      </c>
      <c r="G734" s="285"/>
      <c r="H734" s="341"/>
      <c r="I734" s="285"/>
      <c r="J734" s="326"/>
      <c r="K734" s="299"/>
      <c r="L734" s="281"/>
    </row>
    <row r="735" spans="1:12" ht="12.75" x14ac:dyDescent="0.2">
      <c r="A735" s="347"/>
      <c r="B735" s="320"/>
      <c r="C735" s="319"/>
      <c r="D735" s="28" t="s">
        <v>20</v>
      </c>
      <c r="E735" s="46">
        <v>0</v>
      </c>
      <c r="F735" s="46">
        <v>0</v>
      </c>
      <c r="G735" s="285"/>
      <c r="H735" s="313"/>
      <c r="I735" s="309"/>
      <c r="J735" s="430"/>
      <c r="K735" s="311"/>
      <c r="L735" s="281"/>
    </row>
    <row r="736" spans="1:12" ht="21" x14ac:dyDescent="0.2">
      <c r="A736" s="347"/>
      <c r="B736" s="320"/>
      <c r="C736" s="319"/>
      <c r="D736" s="23" t="s">
        <v>23</v>
      </c>
      <c r="E736" s="215">
        <v>0</v>
      </c>
      <c r="F736" s="214">
        <v>0</v>
      </c>
      <c r="G736" s="285"/>
      <c r="H736" s="313"/>
      <c r="I736" s="309"/>
      <c r="J736" s="430"/>
      <c r="K736" s="311"/>
      <c r="L736" s="281"/>
    </row>
    <row r="737" spans="1:12" ht="12.75" x14ac:dyDescent="0.2">
      <c r="A737" s="355"/>
      <c r="B737" s="337"/>
      <c r="C737" s="327"/>
      <c r="D737" s="28" t="s">
        <v>39</v>
      </c>
      <c r="E737" s="24">
        <v>0</v>
      </c>
      <c r="F737" s="24">
        <v>0</v>
      </c>
      <c r="G737" s="286"/>
      <c r="H737" s="314"/>
      <c r="I737" s="310"/>
      <c r="J737" s="431"/>
      <c r="K737" s="312"/>
      <c r="L737" s="282"/>
    </row>
    <row r="738" spans="1:12" s="4" customFormat="1" ht="12.75" x14ac:dyDescent="0.2">
      <c r="A738" s="328" t="s">
        <v>347</v>
      </c>
      <c r="B738" s="330" t="s">
        <v>348</v>
      </c>
      <c r="C738" s="330"/>
      <c r="D738" s="28" t="s">
        <v>11</v>
      </c>
      <c r="E738" s="61">
        <f>E739+E743</f>
        <v>30088648.559999999</v>
      </c>
      <c r="F738" s="61">
        <f>F739+F743</f>
        <v>30088648.559999999</v>
      </c>
      <c r="G738" s="357"/>
      <c r="H738" s="196"/>
      <c r="I738" s="196"/>
      <c r="J738" s="196"/>
      <c r="K738" s="197"/>
      <c r="L738" s="294"/>
    </row>
    <row r="739" spans="1:12" s="4" customFormat="1" ht="21" x14ac:dyDescent="0.2">
      <c r="A739" s="329"/>
      <c r="B739" s="331"/>
      <c r="C739" s="356"/>
      <c r="D739" s="23" t="s">
        <v>14</v>
      </c>
      <c r="E739" s="62">
        <f>E740+E741+E742</f>
        <v>30088648.559999999</v>
      </c>
      <c r="F739" s="62">
        <f>F740+F741+F742</f>
        <v>30088648.559999999</v>
      </c>
      <c r="G739" s="358"/>
      <c r="H739" s="205"/>
      <c r="I739" s="205"/>
      <c r="J739" s="205"/>
      <c r="K739" s="104"/>
      <c r="L739" s="295"/>
    </row>
    <row r="740" spans="1:12" s="4" customFormat="1" ht="12.75" x14ac:dyDescent="0.2">
      <c r="A740" s="329"/>
      <c r="B740" s="331"/>
      <c r="C740" s="356"/>
      <c r="D740" s="23" t="s">
        <v>17</v>
      </c>
      <c r="E740" s="62">
        <f t="shared" ref="E740:F743" si="31">E746</f>
        <v>30088648.559999999</v>
      </c>
      <c r="F740" s="62">
        <f t="shared" si="31"/>
        <v>30088648.559999999</v>
      </c>
      <c r="G740" s="358"/>
      <c r="H740" s="205"/>
      <c r="I740" s="205"/>
      <c r="J740" s="205"/>
      <c r="K740" s="104"/>
      <c r="L740" s="295"/>
    </row>
    <row r="741" spans="1:12" s="4" customFormat="1" ht="12.75" x14ac:dyDescent="0.2">
      <c r="A741" s="329"/>
      <c r="B741" s="331"/>
      <c r="C741" s="356"/>
      <c r="D741" s="28" t="s">
        <v>20</v>
      </c>
      <c r="E741" s="62">
        <f t="shared" si="31"/>
        <v>0</v>
      </c>
      <c r="F741" s="62">
        <f t="shared" si="31"/>
        <v>0</v>
      </c>
      <c r="G741" s="358"/>
      <c r="H741" s="205"/>
      <c r="I741" s="205"/>
      <c r="J741" s="205"/>
      <c r="K741" s="104"/>
      <c r="L741" s="295"/>
    </row>
    <row r="742" spans="1:12" s="4" customFormat="1" ht="21" x14ac:dyDescent="0.2">
      <c r="A742" s="329"/>
      <c r="B742" s="331"/>
      <c r="C742" s="356"/>
      <c r="D742" s="23" t="s">
        <v>23</v>
      </c>
      <c r="E742" s="62">
        <f t="shared" si="31"/>
        <v>0</v>
      </c>
      <c r="F742" s="62">
        <f t="shared" si="31"/>
        <v>0</v>
      </c>
      <c r="G742" s="358"/>
      <c r="H742" s="205"/>
      <c r="I742" s="205"/>
      <c r="J742" s="205"/>
      <c r="K742" s="104"/>
      <c r="L742" s="295"/>
    </row>
    <row r="743" spans="1:12" s="4" customFormat="1" ht="12.75" x14ac:dyDescent="0.2">
      <c r="A743" s="329"/>
      <c r="B743" s="331"/>
      <c r="C743" s="356"/>
      <c r="D743" s="28" t="s">
        <v>39</v>
      </c>
      <c r="E743" s="62">
        <f t="shared" si="31"/>
        <v>0</v>
      </c>
      <c r="F743" s="62">
        <f t="shared" si="31"/>
        <v>0</v>
      </c>
      <c r="G743" s="358"/>
      <c r="H743" s="207"/>
      <c r="I743" s="207"/>
      <c r="J743" s="207"/>
      <c r="K743" s="105"/>
      <c r="L743" s="296"/>
    </row>
    <row r="744" spans="1:12" ht="12.75" x14ac:dyDescent="0.2">
      <c r="A744" s="318" t="s">
        <v>349</v>
      </c>
      <c r="B744" s="318" t="s">
        <v>350</v>
      </c>
      <c r="C744" s="318" t="s">
        <v>10</v>
      </c>
      <c r="D744" s="23" t="s">
        <v>11</v>
      </c>
      <c r="E744" s="46">
        <f>E745+E749</f>
        <v>30088648.559999999</v>
      </c>
      <c r="F744" s="46">
        <f>F745+F749</f>
        <v>30088648.559999999</v>
      </c>
      <c r="G744" s="284"/>
      <c r="H744" s="307" t="s">
        <v>351</v>
      </c>
      <c r="I744" s="284" t="s">
        <v>45</v>
      </c>
      <c r="J744" s="284">
        <v>100</v>
      </c>
      <c r="K744" s="298">
        <v>100</v>
      </c>
      <c r="L744" s="280"/>
    </row>
    <row r="745" spans="1:12" ht="21" x14ac:dyDescent="0.2">
      <c r="A745" s="347"/>
      <c r="B745" s="320"/>
      <c r="C745" s="319"/>
      <c r="D745" s="23" t="s">
        <v>14</v>
      </c>
      <c r="E745" s="46">
        <f>E746+E747+E748</f>
        <v>30088648.559999999</v>
      </c>
      <c r="F745" s="46">
        <f>F746+F747+F748</f>
        <v>30088648.559999999</v>
      </c>
      <c r="G745" s="285"/>
      <c r="H745" s="341"/>
      <c r="I745" s="309"/>
      <c r="J745" s="309"/>
      <c r="K745" s="311"/>
      <c r="L745" s="281"/>
    </row>
    <row r="746" spans="1:12" ht="12.75" x14ac:dyDescent="0.2">
      <c r="A746" s="347"/>
      <c r="B746" s="320"/>
      <c r="C746" s="319"/>
      <c r="D746" s="48" t="s">
        <v>17</v>
      </c>
      <c r="E746" s="214">
        <v>30088648.559999999</v>
      </c>
      <c r="F746" s="46">
        <v>30088648.559999999</v>
      </c>
      <c r="G746" s="285"/>
      <c r="H746" s="342"/>
      <c r="I746" s="310"/>
      <c r="J746" s="310"/>
      <c r="K746" s="312"/>
      <c r="L746" s="281"/>
    </row>
    <row r="747" spans="1:12" ht="12.75" x14ac:dyDescent="0.2">
      <c r="A747" s="347"/>
      <c r="B747" s="320"/>
      <c r="C747" s="319"/>
      <c r="D747" s="28" t="s">
        <v>20</v>
      </c>
      <c r="E747" s="46">
        <v>0</v>
      </c>
      <c r="F747" s="46">
        <v>0</v>
      </c>
      <c r="G747" s="285"/>
      <c r="H747" s="316" t="s">
        <v>352</v>
      </c>
      <c r="I747" s="284" t="s">
        <v>45</v>
      </c>
      <c r="J747" s="284">
        <v>100</v>
      </c>
      <c r="K747" s="298">
        <v>100</v>
      </c>
      <c r="L747" s="281"/>
    </row>
    <row r="748" spans="1:12" ht="21" x14ac:dyDescent="0.2">
      <c r="A748" s="347"/>
      <c r="B748" s="320"/>
      <c r="C748" s="319"/>
      <c r="D748" s="23" t="s">
        <v>23</v>
      </c>
      <c r="E748" s="215">
        <v>0</v>
      </c>
      <c r="F748" s="214">
        <v>0</v>
      </c>
      <c r="G748" s="285"/>
      <c r="H748" s="308"/>
      <c r="I748" s="286"/>
      <c r="J748" s="286"/>
      <c r="K748" s="300"/>
      <c r="L748" s="282"/>
    </row>
    <row r="749" spans="1:12" ht="12.75" x14ac:dyDescent="0.2">
      <c r="A749" s="355"/>
      <c r="B749" s="337"/>
      <c r="C749" s="327"/>
      <c r="D749" s="28" t="s">
        <v>39</v>
      </c>
      <c r="E749" s="24">
        <v>0</v>
      </c>
      <c r="F749" s="24">
        <v>0</v>
      </c>
      <c r="G749" s="286"/>
      <c r="H749" s="29" t="s">
        <v>341</v>
      </c>
      <c r="I749" s="191" t="s">
        <v>247</v>
      </c>
      <c r="J749" s="191">
        <v>1</v>
      </c>
      <c r="K749" s="195">
        <v>1</v>
      </c>
      <c r="L749" s="208"/>
    </row>
    <row r="750" spans="1:12" s="4" customFormat="1" ht="12.75" x14ac:dyDescent="0.2">
      <c r="A750" s="328" t="s">
        <v>353</v>
      </c>
      <c r="B750" s="330" t="s">
        <v>354</v>
      </c>
      <c r="C750" s="330"/>
      <c r="D750" s="28" t="s">
        <v>11</v>
      </c>
      <c r="E750" s="61">
        <f>E751+E755</f>
        <v>81869507</v>
      </c>
      <c r="F750" s="61">
        <f>F751+F755</f>
        <v>81869507</v>
      </c>
      <c r="G750" s="357"/>
      <c r="H750" s="196"/>
      <c r="I750" s="196"/>
      <c r="J750" s="196"/>
      <c r="K750" s="197"/>
      <c r="L750" s="294"/>
    </row>
    <row r="751" spans="1:12" s="4" customFormat="1" ht="21" x14ac:dyDescent="0.2">
      <c r="A751" s="329"/>
      <c r="B751" s="331"/>
      <c r="C751" s="356"/>
      <c r="D751" s="23" t="s">
        <v>14</v>
      </c>
      <c r="E751" s="62">
        <f>E752+E753+E754</f>
        <v>81869507</v>
      </c>
      <c r="F751" s="62">
        <f>F752+F753+F754</f>
        <v>81869507</v>
      </c>
      <c r="G751" s="358"/>
      <c r="H751" s="205"/>
      <c r="I751" s="205"/>
      <c r="J751" s="205"/>
      <c r="K751" s="104"/>
      <c r="L751" s="295"/>
    </row>
    <row r="752" spans="1:12" s="4" customFormat="1" ht="12.75" x14ac:dyDescent="0.2">
      <c r="A752" s="329"/>
      <c r="B752" s="331"/>
      <c r="C752" s="356"/>
      <c r="D752" s="23" t="s">
        <v>17</v>
      </c>
      <c r="E752" s="62">
        <f>E758</f>
        <v>81869507</v>
      </c>
      <c r="F752" s="62">
        <f>F758</f>
        <v>81869507</v>
      </c>
      <c r="G752" s="358"/>
      <c r="H752" s="205"/>
      <c r="I752" s="205"/>
      <c r="J752" s="205"/>
      <c r="K752" s="104"/>
      <c r="L752" s="295"/>
    </row>
    <row r="753" spans="1:12" s="4" customFormat="1" ht="12.75" x14ac:dyDescent="0.2">
      <c r="A753" s="329"/>
      <c r="B753" s="331"/>
      <c r="C753" s="356"/>
      <c r="D753" s="28" t="s">
        <v>20</v>
      </c>
      <c r="E753" s="62">
        <f t="shared" ref="E753:F755" si="32">E759+E765</f>
        <v>0</v>
      </c>
      <c r="F753" s="62">
        <f t="shared" si="32"/>
        <v>0</v>
      </c>
      <c r="G753" s="358"/>
      <c r="H753" s="205"/>
      <c r="I753" s="205"/>
      <c r="J753" s="205"/>
      <c r="K753" s="104"/>
      <c r="L753" s="295"/>
    </row>
    <row r="754" spans="1:12" s="4" customFormat="1" ht="21" x14ac:dyDescent="0.2">
      <c r="A754" s="329"/>
      <c r="B754" s="331"/>
      <c r="C754" s="356"/>
      <c r="D754" s="23" t="s">
        <v>23</v>
      </c>
      <c r="E754" s="62">
        <f t="shared" si="32"/>
        <v>0</v>
      </c>
      <c r="F754" s="62">
        <f t="shared" si="32"/>
        <v>0</v>
      </c>
      <c r="G754" s="358"/>
      <c r="H754" s="205"/>
      <c r="I754" s="205"/>
      <c r="J754" s="205"/>
      <c r="K754" s="104"/>
      <c r="L754" s="295"/>
    </row>
    <row r="755" spans="1:12" s="4" customFormat="1" ht="12.75" x14ac:dyDescent="0.2">
      <c r="A755" s="329"/>
      <c r="B755" s="331"/>
      <c r="C755" s="356"/>
      <c r="D755" s="28" t="s">
        <v>39</v>
      </c>
      <c r="E755" s="62">
        <f t="shared" si="32"/>
        <v>0</v>
      </c>
      <c r="F755" s="62">
        <f t="shared" si="32"/>
        <v>0</v>
      </c>
      <c r="G755" s="358"/>
      <c r="H755" s="207"/>
      <c r="I755" s="207"/>
      <c r="J755" s="207"/>
      <c r="K755" s="105"/>
      <c r="L755" s="296"/>
    </row>
    <row r="756" spans="1:12" ht="12.75" x14ac:dyDescent="0.2">
      <c r="A756" s="318" t="s">
        <v>355</v>
      </c>
      <c r="B756" s="318" t="s">
        <v>356</v>
      </c>
      <c r="C756" s="318" t="s">
        <v>10</v>
      </c>
      <c r="D756" s="28" t="s">
        <v>11</v>
      </c>
      <c r="E756" s="46">
        <f>E757+E761</f>
        <v>81869507</v>
      </c>
      <c r="F756" s="46">
        <f>F757+F761</f>
        <v>81869507</v>
      </c>
      <c r="G756" s="284"/>
      <c r="H756" s="307" t="s">
        <v>357</v>
      </c>
      <c r="I756" s="284" t="s">
        <v>171</v>
      </c>
      <c r="J756" s="284">
        <v>37000</v>
      </c>
      <c r="K756" s="298">
        <v>40983</v>
      </c>
      <c r="L756" s="280" t="s">
        <v>607</v>
      </c>
    </row>
    <row r="757" spans="1:12" ht="21" x14ac:dyDescent="0.2">
      <c r="A757" s="347"/>
      <c r="B757" s="320"/>
      <c r="C757" s="319"/>
      <c r="D757" s="23" t="s">
        <v>14</v>
      </c>
      <c r="E757" s="46">
        <f>E758+E759+E760</f>
        <v>81869507</v>
      </c>
      <c r="F757" s="215">
        <f>F758+F759+F760</f>
        <v>81869507</v>
      </c>
      <c r="G757" s="285"/>
      <c r="H757" s="341"/>
      <c r="I757" s="285"/>
      <c r="J757" s="285"/>
      <c r="K757" s="299"/>
      <c r="L757" s="281"/>
    </row>
    <row r="758" spans="1:12" ht="12.75" x14ac:dyDescent="0.2">
      <c r="A758" s="347"/>
      <c r="B758" s="320"/>
      <c r="C758" s="319"/>
      <c r="D758" s="48" t="s">
        <v>17</v>
      </c>
      <c r="E758" s="214">
        <v>81869507</v>
      </c>
      <c r="F758" s="46">
        <v>81869507</v>
      </c>
      <c r="G758" s="285"/>
      <c r="H758" s="342"/>
      <c r="I758" s="309"/>
      <c r="J758" s="309"/>
      <c r="K758" s="311"/>
      <c r="L758" s="282"/>
    </row>
    <row r="759" spans="1:12" ht="12.75" x14ac:dyDescent="0.2">
      <c r="A759" s="347"/>
      <c r="B759" s="320"/>
      <c r="C759" s="319"/>
      <c r="D759" s="28" t="s">
        <v>20</v>
      </c>
      <c r="E759" s="46">
        <v>0</v>
      </c>
      <c r="F759" s="46">
        <v>0</v>
      </c>
      <c r="G759" s="285"/>
      <c r="H759" s="307" t="s">
        <v>358</v>
      </c>
      <c r="I759" s="284" t="s">
        <v>45</v>
      </c>
      <c r="J759" s="284">
        <v>100</v>
      </c>
      <c r="K759" s="298">
        <v>80</v>
      </c>
      <c r="L759" s="280" t="s">
        <v>608</v>
      </c>
    </row>
    <row r="760" spans="1:12" ht="21" x14ac:dyDescent="0.2">
      <c r="A760" s="347"/>
      <c r="B760" s="320"/>
      <c r="C760" s="319"/>
      <c r="D760" s="23" t="s">
        <v>23</v>
      </c>
      <c r="E760" s="215">
        <v>0</v>
      </c>
      <c r="F760" s="214">
        <v>0</v>
      </c>
      <c r="G760" s="285"/>
      <c r="H760" s="313"/>
      <c r="I760" s="285"/>
      <c r="J760" s="285"/>
      <c r="K760" s="299"/>
      <c r="L760" s="281"/>
    </row>
    <row r="761" spans="1:12" ht="12.75" x14ac:dyDescent="0.2">
      <c r="A761" s="355"/>
      <c r="B761" s="337"/>
      <c r="C761" s="319"/>
      <c r="D761" s="28" t="s">
        <v>39</v>
      </c>
      <c r="E761" s="46">
        <v>0</v>
      </c>
      <c r="F761" s="46">
        <v>0</v>
      </c>
      <c r="G761" s="286"/>
      <c r="H761" s="314"/>
      <c r="I761" s="285"/>
      <c r="J761" s="285"/>
      <c r="K761" s="300"/>
      <c r="L761" s="282"/>
    </row>
    <row r="762" spans="1:12" ht="12.75" x14ac:dyDescent="0.2">
      <c r="A762" s="318" t="s">
        <v>359</v>
      </c>
      <c r="B762" s="318" t="s">
        <v>164</v>
      </c>
      <c r="C762" s="318" t="s">
        <v>10</v>
      </c>
      <c r="D762" s="23" t="s">
        <v>11</v>
      </c>
      <c r="E762" s="24">
        <f>E763+E767</f>
        <v>0</v>
      </c>
      <c r="F762" s="24">
        <f>F763+F767</f>
        <v>0</v>
      </c>
      <c r="G762" s="284"/>
      <c r="H762" s="307" t="s">
        <v>165</v>
      </c>
      <c r="I762" s="284" t="s">
        <v>45</v>
      </c>
      <c r="J762" s="284">
        <v>0</v>
      </c>
      <c r="K762" s="298"/>
      <c r="L762" s="315">
        <f>L763+L767</f>
        <v>0</v>
      </c>
    </row>
    <row r="763" spans="1:12" ht="21" x14ac:dyDescent="0.2">
      <c r="A763" s="347"/>
      <c r="B763" s="320"/>
      <c r="C763" s="319"/>
      <c r="D763" s="23" t="s">
        <v>14</v>
      </c>
      <c r="E763" s="24">
        <f>E764+E765+E766</f>
        <v>0</v>
      </c>
      <c r="F763" s="24">
        <f>F764+F765+F766</f>
        <v>0</v>
      </c>
      <c r="G763" s="285"/>
      <c r="H763" s="341"/>
      <c r="I763" s="309"/>
      <c r="J763" s="309"/>
      <c r="K763" s="311"/>
      <c r="L763" s="315">
        <f>L764+L765+L766</f>
        <v>0</v>
      </c>
    </row>
    <row r="764" spans="1:12" ht="12.75" x14ac:dyDescent="0.2">
      <c r="A764" s="347"/>
      <c r="B764" s="320"/>
      <c r="C764" s="319"/>
      <c r="D764" s="48" t="s">
        <v>17</v>
      </c>
      <c r="E764" s="125">
        <v>0</v>
      </c>
      <c r="F764" s="24"/>
      <c r="G764" s="285"/>
      <c r="H764" s="342"/>
      <c r="I764" s="310"/>
      <c r="J764" s="310"/>
      <c r="K764" s="312"/>
      <c r="L764" s="315">
        <v>0</v>
      </c>
    </row>
    <row r="765" spans="1:12" ht="12.75" x14ac:dyDescent="0.2">
      <c r="A765" s="347"/>
      <c r="B765" s="320"/>
      <c r="C765" s="319"/>
      <c r="D765" s="28" t="s">
        <v>20</v>
      </c>
      <c r="E765" s="24">
        <v>0</v>
      </c>
      <c r="F765" s="24">
        <v>0</v>
      </c>
      <c r="G765" s="285"/>
      <c r="H765" s="316" t="s">
        <v>166</v>
      </c>
      <c r="I765" s="284" t="s">
        <v>45</v>
      </c>
      <c r="J765" s="284">
        <v>0</v>
      </c>
      <c r="K765" s="298"/>
      <c r="L765" s="315">
        <v>0</v>
      </c>
    </row>
    <row r="766" spans="1:12" ht="21" x14ac:dyDescent="0.2">
      <c r="A766" s="347"/>
      <c r="B766" s="320"/>
      <c r="C766" s="319"/>
      <c r="D766" s="23" t="s">
        <v>23</v>
      </c>
      <c r="E766" s="126">
        <v>0</v>
      </c>
      <c r="F766" s="157">
        <v>0</v>
      </c>
      <c r="G766" s="285"/>
      <c r="H766" s="308"/>
      <c r="I766" s="286"/>
      <c r="J766" s="286"/>
      <c r="K766" s="300"/>
      <c r="L766" s="315">
        <v>0</v>
      </c>
    </row>
    <row r="767" spans="1:12" ht="84" x14ac:dyDescent="0.2">
      <c r="A767" s="355"/>
      <c r="B767" s="320"/>
      <c r="C767" s="319"/>
      <c r="D767" s="28" t="s">
        <v>39</v>
      </c>
      <c r="E767" s="24">
        <v>0</v>
      </c>
      <c r="F767" s="24">
        <v>0</v>
      </c>
      <c r="G767" s="286"/>
      <c r="H767" s="147" t="s">
        <v>360</v>
      </c>
      <c r="I767" s="149" t="s">
        <v>45</v>
      </c>
      <c r="J767" s="149">
        <v>0</v>
      </c>
      <c r="K767" s="150"/>
      <c r="L767" s="95">
        <v>0</v>
      </c>
    </row>
    <row r="768" spans="1:12" s="4" customFormat="1" ht="12.75" x14ac:dyDescent="0.2">
      <c r="A768" s="328" t="s">
        <v>361</v>
      </c>
      <c r="B768" s="330" t="s">
        <v>362</v>
      </c>
      <c r="C768" s="330"/>
      <c r="D768" s="28" t="s">
        <v>11</v>
      </c>
      <c r="E768" s="61">
        <f>E769+E773</f>
        <v>2401700</v>
      </c>
      <c r="F768" s="61">
        <f>F769+F773</f>
        <v>2272479.9500000002</v>
      </c>
      <c r="G768" s="357"/>
      <c r="H768" s="196"/>
      <c r="I768" s="196"/>
      <c r="J768" s="196"/>
      <c r="K768" s="197"/>
      <c r="L768" s="294"/>
    </row>
    <row r="769" spans="1:14" s="4" customFormat="1" ht="21" x14ac:dyDescent="0.2">
      <c r="A769" s="329"/>
      <c r="B769" s="331"/>
      <c r="C769" s="356"/>
      <c r="D769" s="23" t="s">
        <v>14</v>
      </c>
      <c r="E769" s="62">
        <f>E770+E771+E772</f>
        <v>2401700</v>
      </c>
      <c r="F769" s="62">
        <f>F770+F771+F772</f>
        <v>2272479.9500000002</v>
      </c>
      <c r="G769" s="358"/>
      <c r="H769" s="205"/>
      <c r="I769" s="205"/>
      <c r="J769" s="205"/>
      <c r="K769" s="104"/>
      <c r="L769" s="295"/>
    </row>
    <row r="770" spans="1:14" s="4" customFormat="1" ht="12.75" x14ac:dyDescent="0.2">
      <c r="A770" s="329"/>
      <c r="B770" s="331"/>
      <c r="C770" s="356"/>
      <c r="D770" s="23" t="s">
        <v>17</v>
      </c>
      <c r="E770" s="62">
        <f t="shared" ref="E770:F773" si="33">E776</f>
        <v>0</v>
      </c>
      <c r="F770" s="62">
        <f t="shared" si="33"/>
        <v>0</v>
      </c>
      <c r="G770" s="358"/>
      <c r="H770" s="205"/>
      <c r="I770" s="205"/>
      <c r="J770" s="205"/>
      <c r="K770" s="104"/>
      <c r="L770" s="295"/>
    </row>
    <row r="771" spans="1:14" s="4" customFormat="1" ht="12.75" x14ac:dyDescent="0.2">
      <c r="A771" s="329"/>
      <c r="B771" s="331"/>
      <c r="C771" s="356"/>
      <c r="D771" s="28" t="s">
        <v>20</v>
      </c>
      <c r="E771" s="62">
        <f t="shared" si="33"/>
        <v>2401700</v>
      </c>
      <c r="F771" s="62">
        <f t="shared" si="33"/>
        <v>2272479.9500000002</v>
      </c>
      <c r="G771" s="358"/>
      <c r="H771" s="205"/>
      <c r="I771" s="205"/>
      <c r="J771" s="205"/>
      <c r="K771" s="104"/>
      <c r="L771" s="295"/>
    </row>
    <row r="772" spans="1:14" s="4" customFormat="1" ht="21" x14ac:dyDescent="0.2">
      <c r="A772" s="329"/>
      <c r="B772" s="331"/>
      <c r="C772" s="356"/>
      <c r="D772" s="23" t="s">
        <v>23</v>
      </c>
      <c r="E772" s="62">
        <f t="shared" si="33"/>
        <v>0</v>
      </c>
      <c r="F772" s="62">
        <f t="shared" si="33"/>
        <v>0</v>
      </c>
      <c r="G772" s="358"/>
      <c r="H772" s="205"/>
      <c r="I772" s="205"/>
      <c r="J772" s="205"/>
      <c r="K772" s="104"/>
      <c r="L772" s="295"/>
    </row>
    <row r="773" spans="1:14" s="4" customFormat="1" ht="27" customHeight="1" x14ac:dyDescent="0.2">
      <c r="A773" s="329"/>
      <c r="B773" s="331"/>
      <c r="C773" s="356"/>
      <c r="D773" s="28" t="s">
        <v>39</v>
      </c>
      <c r="E773" s="62">
        <f t="shared" si="33"/>
        <v>0</v>
      </c>
      <c r="F773" s="62">
        <f t="shared" si="33"/>
        <v>0</v>
      </c>
      <c r="G773" s="358"/>
      <c r="H773" s="207"/>
      <c r="I773" s="207"/>
      <c r="J773" s="207"/>
      <c r="K773" s="105"/>
      <c r="L773" s="296"/>
    </row>
    <row r="774" spans="1:14" ht="12.75" x14ac:dyDescent="0.2">
      <c r="A774" s="318" t="s">
        <v>363</v>
      </c>
      <c r="B774" s="318" t="s">
        <v>364</v>
      </c>
      <c r="C774" s="318" t="s">
        <v>10</v>
      </c>
      <c r="D774" s="23" t="s">
        <v>11</v>
      </c>
      <c r="E774" s="46">
        <f>E775+E779</f>
        <v>2401700</v>
      </c>
      <c r="F774" s="46">
        <f>F775+F779</f>
        <v>2272479.9500000002</v>
      </c>
      <c r="G774" s="284" t="s">
        <v>614</v>
      </c>
      <c r="H774" s="307" t="s">
        <v>365</v>
      </c>
      <c r="I774" s="284" t="s">
        <v>141</v>
      </c>
      <c r="J774" s="324">
        <v>130</v>
      </c>
      <c r="K774" s="298">
        <v>193</v>
      </c>
      <c r="L774" s="280" t="s">
        <v>615</v>
      </c>
    </row>
    <row r="775" spans="1:14" ht="21" x14ac:dyDescent="0.2">
      <c r="A775" s="347"/>
      <c r="B775" s="320"/>
      <c r="C775" s="319"/>
      <c r="D775" s="23" t="s">
        <v>14</v>
      </c>
      <c r="E775" s="46">
        <f>E776+E777+E778</f>
        <v>2401700</v>
      </c>
      <c r="F775" s="46">
        <f>F776+F777+F778</f>
        <v>2272479.9500000002</v>
      </c>
      <c r="G775" s="285"/>
      <c r="H775" s="341"/>
      <c r="I775" s="285"/>
      <c r="J775" s="326"/>
      <c r="K775" s="299"/>
      <c r="L775" s="281"/>
    </row>
    <row r="776" spans="1:14" ht="12.75" x14ac:dyDescent="0.2">
      <c r="A776" s="347"/>
      <c r="B776" s="320"/>
      <c r="C776" s="319"/>
      <c r="D776" s="48" t="s">
        <v>17</v>
      </c>
      <c r="E776" s="214">
        <v>0</v>
      </c>
      <c r="F776" s="46">
        <v>0</v>
      </c>
      <c r="G776" s="285"/>
      <c r="H776" s="341"/>
      <c r="I776" s="285"/>
      <c r="J776" s="326"/>
      <c r="K776" s="299"/>
      <c r="L776" s="281"/>
    </row>
    <row r="777" spans="1:14" ht="12.75" x14ac:dyDescent="0.2">
      <c r="A777" s="347"/>
      <c r="B777" s="320"/>
      <c r="C777" s="319"/>
      <c r="D777" s="28" t="s">
        <v>20</v>
      </c>
      <c r="E777" s="46">
        <v>2401700</v>
      </c>
      <c r="F777" s="46">
        <v>2272479.9500000002</v>
      </c>
      <c r="G777" s="285"/>
      <c r="H777" s="313"/>
      <c r="I777" s="309"/>
      <c r="J777" s="430"/>
      <c r="K777" s="311"/>
      <c r="L777" s="281"/>
    </row>
    <row r="778" spans="1:14" ht="21" x14ac:dyDescent="0.2">
      <c r="A778" s="347"/>
      <c r="B778" s="320"/>
      <c r="C778" s="319"/>
      <c r="D778" s="23" t="s">
        <v>23</v>
      </c>
      <c r="E778" s="215">
        <v>0</v>
      </c>
      <c r="F778" s="214">
        <v>0</v>
      </c>
      <c r="G778" s="285"/>
      <c r="H778" s="313"/>
      <c r="I778" s="309"/>
      <c r="J778" s="430"/>
      <c r="K778" s="311"/>
      <c r="L778" s="281"/>
    </row>
    <row r="779" spans="1:14" ht="12.75" x14ac:dyDescent="0.2">
      <c r="A779" s="355"/>
      <c r="B779" s="337"/>
      <c r="C779" s="327"/>
      <c r="D779" s="28" t="s">
        <v>39</v>
      </c>
      <c r="E779" s="24">
        <v>0</v>
      </c>
      <c r="F779" s="24">
        <v>0</v>
      </c>
      <c r="G779" s="286"/>
      <c r="H779" s="314"/>
      <c r="I779" s="310"/>
      <c r="J779" s="431"/>
      <c r="K779" s="312"/>
      <c r="L779" s="282"/>
    </row>
    <row r="780" spans="1:14" s="5" customFormat="1" ht="12.75" x14ac:dyDescent="0.2">
      <c r="A780" s="417" t="s">
        <v>366</v>
      </c>
      <c r="B780" s="383" t="s">
        <v>367</v>
      </c>
      <c r="C780" s="383"/>
      <c r="D780" s="43" t="s">
        <v>11</v>
      </c>
      <c r="E780" s="68">
        <f>E781+E785</f>
        <v>453271195.74000001</v>
      </c>
      <c r="F780" s="68">
        <f>F781+F785</f>
        <v>449686398.14999998</v>
      </c>
      <c r="G780" s="332"/>
      <c r="H780" s="332"/>
      <c r="I780" s="332"/>
      <c r="J780" s="332"/>
      <c r="K780" s="335"/>
      <c r="L780" s="451"/>
      <c r="M780" s="4"/>
      <c r="N780" s="116"/>
    </row>
    <row r="781" spans="1:14" s="5" customFormat="1" ht="21" x14ac:dyDescent="0.2">
      <c r="A781" s="418"/>
      <c r="B781" s="420"/>
      <c r="C781" s="384"/>
      <c r="D781" s="43" t="s">
        <v>14</v>
      </c>
      <c r="E781" s="60">
        <f>E782+E783+E784</f>
        <v>453271195.74000001</v>
      </c>
      <c r="F781" s="60">
        <f>F782+F783+F784</f>
        <v>449686398.14999998</v>
      </c>
      <c r="G781" s="333"/>
      <c r="H781" s="333"/>
      <c r="I781" s="333"/>
      <c r="J781" s="333"/>
      <c r="K781" s="335"/>
      <c r="L781" s="452"/>
      <c r="M781" s="4"/>
    </row>
    <row r="782" spans="1:14" s="5" customFormat="1" ht="12.75" x14ac:dyDescent="0.2">
      <c r="A782" s="418"/>
      <c r="B782" s="420"/>
      <c r="C782" s="384"/>
      <c r="D782" s="43" t="s">
        <v>17</v>
      </c>
      <c r="E782" s="60">
        <f t="shared" ref="E782:F785" si="34">E788+E812</f>
        <v>453271195.74000001</v>
      </c>
      <c r="F782" s="60">
        <f t="shared" ref="F782" si="35">F788+F812</f>
        <v>449686398.14999998</v>
      </c>
      <c r="G782" s="333"/>
      <c r="H782" s="333"/>
      <c r="I782" s="333"/>
      <c r="J782" s="333"/>
      <c r="K782" s="335"/>
      <c r="L782" s="452"/>
      <c r="M782" s="4"/>
    </row>
    <row r="783" spans="1:14" s="5" customFormat="1" ht="12.75" x14ac:dyDescent="0.2">
      <c r="A783" s="418"/>
      <c r="B783" s="420"/>
      <c r="C783" s="384"/>
      <c r="D783" s="40" t="s">
        <v>20</v>
      </c>
      <c r="E783" s="60">
        <f t="shared" si="34"/>
        <v>0</v>
      </c>
      <c r="F783" s="60">
        <f t="shared" ref="F783" si="36">F789+F813</f>
        <v>0</v>
      </c>
      <c r="G783" s="333"/>
      <c r="H783" s="333"/>
      <c r="I783" s="333"/>
      <c r="J783" s="333"/>
      <c r="K783" s="335"/>
      <c r="L783" s="452"/>
      <c r="M783" s="4"/>
    </row>
    <row r="784" spans="1:14" s="5" customFormat="1" ht="21" x14ac:dyDescent="0.2">
      <c r="A784" s="418"/>
      <c r="B784" s="420"/>
      <c r="C784" s="384"/>
      <c r="D784" s="43" t="s">
        <v>23</v>
      </c>
      <c r="E784" s="60">
        <f t="shared" si="34"/>
        <v>0</v>
      </c>
      <c r="F784" s="60">
        <f t="shared" si="34"/>
        <v>0</v>
      </c>
      <c r="G784" s="333"/>
      <c r="H784" s="333"/>
      <c r="I784" s="333"/>
      <c r="J784" s="333"/>
      <c r="K784" s="335"/>
      <c r="L784" s="452"/>
      <c r="M784" s="4"/>
    </row>
    <row r="785" spans="1:13" s="5" customFormat="1" ht="12.75" x14ac:dyDescent="0.2">
      <c r="A785" s="419"/>
      <c r="B785" s="421"/>
      <c r="C785" s="385"/>
      <c r="D785" s="40" t="s">
        <v>39</v>
      </c>
      <c r="E785" s="60">
        <f t="shared" si="34"/>
        <v>0</v>
      </c>
      <c r="F785" s="60">
        <f t="shared" si="34"/>
        <v>0</v>
      </c>
      <c r="G785" s="334"/>
      <c r="H785" s="334"/>
      <c r="I785" s="334"/>
      <c r="J785" s="334"/>
      <c r="K785" s="336"/>
      <c r="L785" s="453"/>
      <c r="M785" s="4"/>
    </row>
    <row r="786" spans="1:13" s="4" customFormat="1" ht="12.75" x14ac:dyDescent="0.2">
      <c r="A786" s="328" t="s">
        <v>368</v>
      </c>
      <c r="B786" s="330" t="s">
        <v>369</v>
      </c>
      <c r="C786" s="330"/>
      <c r="D786" s="28" t="s">
        <v>11</v>
      </c>
      <c r="E786" s="61">
        <f>E787+E791</f>
        <v>2888840</v>
      </c>
      <c r="F786" s="61">
        <f>F787+F791</f>
        <v>2020896.77</v>
      </c>
      <c r="G786" s="357"/>
      <c r="H786" s="151"/>
      <c r="I786" s="151"/>
      <c r="J786" s="151"/>
      <c r="K786" s="155"/>
      <c r="L786" s="294"/>
    </row>
    <row r="787" spans="1:13" s="4" customFormat="1" ht="21" x14ac:dyDescent="0.2">
      <c r="A787" s="329"/>
      <c r="B787" s="331"/>
      <c r="C787" s="356"/>
      <c r="D787" s="23" t="s">
        <v>14</v>
      </c>
      <c r="E787" s="62">
        <f>E788+E789+E790</f>
        <v>2888840</v>
      </c>
      <c r="F787" s="62">
        <f>F788+F789+F790</f>
        <v>2020896.77</v>
      </c>
      <c r="G787" s="358"/>
      <c r="H787" s="152"/>
      <c r="I787" s="152"/>
      <c r="J787" s="152"/>
      <c r="K787" s="104"/>
      <c r="L787" s="295"/>
    </row>
    <row r="788" spans="1:13" s="4" customFormat="1" ht="12.75" x14ac:dyDescent="0.2">
      <c r="A788" s="329"/>
      <c r="B788" s="331"/>
      <c r="C788" s="356"/>
      <c r="D788" s="23" t="s">
        <v>17</v>
      </c>
      <c r="E788" s="62">
        <f t="shared" ref="E788:F791" si="37">E794+E800+E806</f>
        <v>2888840</v>
      </c>
      <c r="F788" s="62">
        <f t="shared" si="37"/>
        <v>2020896.77</v>
      </c>
      <c r="G788" s="358"/>
      <c r="H788" s="152"/>
      <c r="I788" s="152"/>
      <c r="J788" s="152"/>
      <c r="K788" s="104"/>
      <c r="L788" s="295"/>
    </row>
    <row r="789" spans="1:13" s="4" customFormat="1" ht="12.75" x14ac:dyDescent="0.2">
      <c r="A789" s="329"/>
      <c r="B789" s="331"/>
      <c r="C789" s="356"/>
      <c r="D789" s="28" t="s">
        <v>20</v>
      </c>
      <c r="E789" s="62">
        <f t="shared" si="37"/>
        <v>0</v>
      </c>
      <c r="F789" s="62">
        <f t="shared" ref="F789" si="38">F795+F801+F807</f>
        <v>0</v>
      </c>
      <c r="G789" s="358"/>
      <c r="H789" s="152"/>
      <c r="I789" s="152"/>
      <c r="J789" s="152"/>
      <c r="K789" s="104"/>
      <c r="L789" s="295"/>
    </row>
    <row r="790" spans="1:13" s="4" customFormat="1" ht="21" x14ac:dyDescent="0.2">
      <c r="A790" s="329"/>
      <c r="B790" s="331"/>
      <c r="C790" s="356"/>
      <c r="D790" s="23" t="s">
        <v>23</v>
      </c>
      <c r="E790" s="62">
        <f t="shared" si="37"/>
        <v>0</v>
      </c>
      <c r="F790" s="62">
        <f t="shared" si="37"/>
        <v>0</v>
      </c>
      <c r="G790" s="358"/>
      <c r="H790" s="152"/>
      <c r="I790" s="152"/>
      <c r="J790" s="152"/>
      <c r="K790" s="104"/>
      <c r="L790" s="295"/>
    </row>
    <row r="791" spans="1:13" s="4" customFormat="1" ht="12.75" x14ac:dyDescent="0.2">
      <c r="A791" s="432"/>
      <c r="B791" s="331"/>
      <c r="C791" s="422"/>
      <c r="D791" s="48" t="s">
        <v>39</v>
      </c>
      <c r="E791" s="62">
        <f t="shared" si="37"/>
        <v>0</v>
      </c>
      <c r="F791" s="62">
        <f t="shared" si="37"/>
        <v>0</v>
      </c>
      <c r="G791" s="362"/>
      <c r="H791" s="153"/>
      <c r="I791" s="153"/>
      <c r="J791" s="153"/>
      <c r="K791" s="105"/>
      <c r="L791" s="296"/>
    </row>
    <row r="792" spans="1:13" ht="27" customHeight="1" x14ac:dyDescent="0.2">
      <c r="A792" s="433" t="s">
        <v>370</v>
      </c>
      <c r="B792" s="318" t="s">
        <v>578</v>
      </c>
      <c r="C792" s="318" t="s">
        <v>10</v>
      </c>
      <c r="D792" s="28" t="s">
        <v>11</v>
      </c>
      <c r="E792" s="46">
        <f>E793+E797</f>
        <v>1706848</v>
      </c>
      <c r="F792" s="46">
        <f>F793+F797</f>
        <v>1382458.87</v>
      </c>
      <c r="G792" s="284" t="s">
        <v>623</v>
      </c>
      <c r="H792" s="307" t="s">
        <v>371</v>
      </c>
      <c r="I792" s="284" t="s">
        <v>22</v>
      </c>
      <c r="J792" s="324">
        <v>54</v>
      </c>
      <c r="K792" s="298">
        <f>65+11</f>
        <v>76</v>
      </c>
      <c r="L792" s="280" t="s">
        <v>622</v>
      </c>
    </row>
    <row r="793" spans="1:13" ht="27" customHeight="1" x14ac:dyDescent="0.2">
      <c r="A793" s="347"/>
      <c r="B793" s="320"/>
      <c r="C793" s="319"/>
      <c r="D793" s="23" t="s">
        <v>14</v>
      </c>
      <c r="E793" s="46">
        <f>E794+E795+E796</f>
        <v>1706848</v>
      </c>
      <c r="F793" s="215">
        <f>F794+F795+F796</f>
        <v>1382458.87</v>
      </c>
      <c r="G793" s="285"/>
      <c r="H793" s="341"/>
      <c r="I793" s="285"/>
      <c r="J793" s="326"/>
      <c r="K793" s="299"/>
      <c r="L793" s="281"/>
    </row>
    <row r="794" spans="1:13" ht="27" customHeight="1" x14ac:dyDescent="0.2">
      <c r="A794" s="347"/>
      <c r="B794" s="320"/>
      <c r="C794" s="319"/>
      <c r="D794" s="48" t="s">
        <v>17</v>
      </c>
      <c r="E794" s="214">
        <v>1706848</v>
      </c>
      <c r="F794" s="46">
        <v>1382458.87</v>
      </c>
      <c r="G794" s="285"/>
      <c r="H794" s="341"/>
      <c r="I794" s="285"/>
      <c r="J794" s="326"/>
      <c r="K794" s="299"/>
      <c r="L794" s="281"/>
    </row>
    <row r="795" spans="1:13" ht="27" customHeight="1" x14ac:dyDescent="0.2">
      <c r="A795" s="347"/>
      <c r="B795" s="320"/>
      <c r="C795" s="319"/>
      <c r="D795" s="28" t="s">
        <v>20</v>
      </c>
      <c r="E795" s="46">
        <v>0</v>
      </c>
      <c r="F795" s="46">
        <v>0</v>
      </c>
      <c r="G795" s="285"/>
      <c r="H795" s="313"/>
      <c r="I795" s="309"/>
      <c r="J795" s="430"/>
      <c r="K795" s="311"/>
      <c r="L795" s="281"/>
    </row>
    <row r="796" spans="1:13" ht="27" customHeight="1" x14ac:dyDescent="0.2">
      <c r="A796" s="347"/>
      <c r="B796" s="320"/>
      <c r="C796" s="319"/>
      <c r="D796" s="23" t="s">
        <v>23</v>
      </c>
      <c r="E796" s="215">
        <v>0</v>
      </c>
      <c r="F796" s="214">
        <v>0</v>
      </c>
      <c r="G796" s="285"/>
      <c r="H796" s="313"/>
      <c r="I796" s="309"/>
      <c r="J796" s="430"/>
      <c r="K796" s="311"/>
      <c r="L796" s="281"/>
    </row>
    <row r="797" spans="1:13" ht="27" customHeight="1" x14ac:dyDescent="0.2">
      <c r="A797" s="355"/>
      <c r="B797" s="337"/>
      <c r="C797" s="319"/>
      <c r="D797" s="28" t="s">
        <v>39</v>
      </c>
      <c r="E797" s="24">
        <v>0</v>
      </c>
      <c r="F797" s="24">
        <v>0</v>
      </c>
      <c r="G797" s="286"/>
      <c r="H797" s="314"/>
      <c r="I797" s="310"/>
      <c r="J797" s="431"/>
      <c r="K797" s="312"/>
      <c r="L797" s="282"/>
    </row>
    <row r="798" spans="1:13" ht="12.75" x14ac:dyDescent="0.2">
      <c r="A798" s="433" t="s">
        <v>372</v>
      </c>
      <c r="B798" s="318" t="s">
        <v>579</v>
      </c>
      <c r="C798" s="318" t="s">
        <v>10</v>
      </c>
      <c r="D798" s="28" t="s">
        <v>11</v>
      </c>
      <c r="E798" s="46">
        <f>E799+E803</f>
        <v>701992</v>
      </c>
      <c r="F798" s="46">
        <f>F799+F803</f>
        <v>158437.9</v>
      </c>
      <c r="G798" s="284" t="s">
        <v>687</v>
      </c>
      <c r="H798" s="307" t="s">
        <v>373</v>
      </c>
      <c r="I798" s="284" t="s">
        <v>22</v>
      </c>
      <c r="J798" s="284">
        <v>268</v>
      </c>
      <c r="K798" s="298">
        <v>142</v>
      </c>
      <c r="L798" s="280" t="s">
        <v>621</v>
      </c>
    </row>
    <row r="799" spans="1:13" ht="21" x14ac:dyDescent="0.2">
      <c r="A799" s="347"/>
      <c r="B799" s="320"/>
      <c r="C799" s="319"/>
      <c r="D799" s="23" t="s">
        <v>14</v>
      </c>
      <c r="E799" s="46">
        <f>E800+E801+E802</f>
        <v>701992</v>
      </c>
      <c r="F799" s="215">
        <f>F800+F801+F802</f>
        <v>158437.9</v>
      </c>
      <c r="G799" s="285"/>
      <c r="H799" s="341"/>
      <c r="I799" s="285"/>
      <c r="J799" s="285"/>
      <c r="K799" s="299"/>
      <c r="L799" s="281"/>
    </row>
    <row r="800" spans="1:13" ht="56.25" customHeight="1" x14ac:dyDescent="0.2">
      <c r="A800" s="347"/>
      <c r="B800" s="320"/>
      <c r="C800" s="319"/>
      <c r="D800" s="48" t="s">
        <v>17</v>
      </c>
      <c r="E800" s="214">
        <v>701992</v>
      </c>
      <c r="F800" s="46">
        <v>158437.9</v>
      </c>
      <c r="G800" s="285"/>
      <c r="H800" s="341"/>
      <c r="I800" s="309"/>
      <c r="J800" s="309"/>
      <c r="K800" s="311"/>
      <c r="L800" s="281"/>
    </row>
    <row r="801" spans="1:12" ht="12.75" x14ac:dyDescent="0.2">
      <c r="A801" s="347"/>
      <c r="B801" s="320"/>
      <c r="C801" s="319"/>
      <c r="D801" s="28" t="s">
        <v>20</v>
      </c>
      <c r="E801" s="46">
        <v>0</v>
      </c>
      <c r="F801" s="46">
        <v>0</v>
      </c>
      <c r="G801" s="285"/>
      <c r="H801" s="316"/>
      <c r="I801" s="285"/>
      <c r="J801" s="285"/>
      <c r="K801" s="299"/>
      <c r="L801" s="281"/>
    </row>
    <row r="802" spans="1:12" ht="21" x14ac:dyDescent="0.2">
      <c r="A802" s="347"/>
      <c r="B802" s="320"/>
      <c r="C802" s="319"/>
      <c r="D802" s="23" t="s">
        <v>23</v>
      </c>
      <c r="E802" s="215">
        <v>0</v>
      </c>
      <c r="F802" s="214">
        <v>0</v>
      </c>
      <c r="G802" s="285"/>
      <c r="H802" s="316"/>
      <c r="I802" s="285"/>
      <c r="J802" s="285"/>
      <c r="K802" s="299"/>
      <c r="L802" s="281"/>
    </row>
    <row r="803" spans="1:12" ht="93.75" customHeight="1" x14ac:dyDescent="0.2">
      <c r="A803" s="355"/>
      <c r="B803" s="337"/>
      <c r="C803" s="319"/>
      <c r="D803" s="28" t="s">
        <v>39</v>
      </c>
      <c r="E803" s="24">
        <v>0</v>
      </c>
      <c r="F803" s="24">
        <v>0</v>
      </c>
      <c r="G803" s="286"/>
      <c r="H803" s="308"/>
      <c r="I803" s="310"/>
      <c r="J803" s="286"/>
      <c r="K803" s="300"/>
      <c r="L803" s="282"/>
    </row>
    <row r="804" spans="1:12" ht="12.75" x14ac:dyDescent="0.2">
      <c r="A804" s="433" t="s">
        <v>374</v>
      </c>
      <c r="B804" s="318" t="s">
        <v>580</v>
      </c>
      <c r="C804" s="318" t="s">
        <v>10</v>
      </c>
      <c r="D804" s="28" t="s">
        <v>11</v>
      </c>
      <c r="E804" s="24">
        <f>E805+E809</f>
        <v>480000</v>
      </c>
      <c r="F804" s="24">
        <f>F805+F809</f>
        <v>480000</v>
      </c>
      <c r="G804" s="284"/>
      <c r="H804" s="307" t="s">
        <v>375</v>
      </c>
      <c r="I804" s="284" t="s">
        <v>22</v>
      </c>
      <c r="J804" s="324">
        <v>215</v>
      </c>
      <c r="K804" s="298">
        <v>110</v>
      </c>
      <c r="L804" s="291" t="s">
        <v>638</v>
      </c>
    </row>
    <row r="805" spans="1:12" ht="21" x14ac:dyDescent="0.2">
      <c r="A805" s="347"/>
      <c r="B805" s="320"/>
      <c r="C805" s="319"/>
      <c r="D805" s="23" t="s">
        <v>14</v>
      </c>
      <c r="E805" s="24">
        <f>E806+E807+E808</f>
        <v>480000</v>
      </c>
      <c r="F805" s="186">
        <f>F806+F807+F808</f>
        <v>480000</v>
      </c>
      <c r="G805" s="285"/>
      <c r="H805" s="316"/>
      <c r="I805" s="285"/>
      <c r="J805" s="326"/>
      <c r="K805" s="299"/>
      <c r="L805" s="292"/>
    </row>
    <row r="806" spans="1:12" ht="12.75" x14ac:dyDescent="0.2">
      <c r="A806" s="347"/>
      <c r="B806" s="320"/>
      <c r="C806" s="319"/>
      <c r="D806" s="48" t="s">
        <v>17</v>
      </c>
      <c r="E806" s="185">
        <v>480000</v>
      </c>
      <c r="F806" s="24">
        <v>480000</v>
      </c>
      <c r="G806" s="285"/>
      <c r="H806" s="316"/>
      <c r="I806" s="285"/>
      <c r="J806" s="326"/>
      <c r="K806" s="299"/>
      <c r="L806" s="292"/>
    </row>
    <row r="807" spans="1:12" ht="12.75" x14ac:dyDescent="0.2">
      <c r="A807" s="347"/>
      <c r="B807" s="320"/>
      <c r="C807" s="319"/>
      <c r="D807" s="28" t="s">
        <v>20</v>
      </c>
      <c r="E807" s="24">
        <v>0</v>
      </c>
      <c r="F807" s="24">
        <v>0</v>
      </c>
      <c r="G807" s="285"/>
      <c r="H807" s="316"/>
      <c r="I807" s="285"/>
      <c r="J807" s="326"/>
      <c r="K807" s="299"/>
      <c r="L807" s="292"/>
    </row>
    <row r="808" spans="1:12" ht="31.5" customHeight="1" x14ac:dyDescent="0.2">
      <c r="A808" s="347"/>
      <c r="B808" s="320"/>
      <c r="C808" s="319"/>
      <c r="D808" s="23" t="s">
        <v>23</v>
      </c>
      <c r="E808" s="186">
        <v>0</v>
      </c>
      <c r="F808" s="185">
        <v>0</v>
      </c>
      <c r="G808" s="285"/>
      <c r="H808" s="308"/>
      <c r="I808" s="286"/>
      <c r="J808" s="325"/>
      <c r="K808" s="300"/>
      <c r="L808" s="293"/>
    </row>
    <row r="809" spans="1:12" ht="85.5" customHeight="1" x14ac:dyDescent="0.2">
      <c r="A809" s="355"/>
      <c r="B809" s="337"/>
      <c r="C809" s="319"/>
      <c r="D809" s="28" t="s">
        <v>39</v>
      </c>
      <c r="E809" s="24">
        <v>0</v>
      </c>
      <c r="F809" s="24">
        <v>0</v>
      </c>
      <c r="G809" s="286"/>
      <c r="H809" s="180" t="s">
        <v>376</v>
      </c>
      <c r="I809" s="196" t="s">
        <v>22</v>
      </c>
      <c r="J809" s="189">
        <v>115</v>
      </c>
      <c r="K809" s="193">
        <v>66</v>
      </c>
      <c r="L809" s="238" t="s">
        <v>639</v>
      </c>
    </row>
    <row r="810" spans="1:12" s="4" customFormat="1" ht="12.75" x14ac:dyDescent="0.2">
      <c r="A810" s="328" t="s">
        <v>377</v>
      </c>
      <c r="B810" s="330" t="s">
        <v>378</v>
      </c>
      <c r="C810" s="330"/>
      <c r="D810" s="28" t="s">
        <v>11</v>
      </c>
      <c r="E810" s="61">
        <f>E811+E815</f>
        <v>450382355.74000001</v>
      </c>
      <c r="F810" s="61">
        <f>F811+F815</f>
        <v>447665501.38</v>
      </c>
      <c r="G810" s="357"/>
      <c r="H810" s="196"/>
      <c r="I810" s="196"/>
      <c r="J810" s="196"/>
      <c r="K810" s="197"/>
      <c r="L810" s="294"/>
    </row>
    <row r="811" spans="1:12" s="4" customFormat="1" ht="21" x14ac:dyDescent="0.2">
      <c r="A811" s="329"/>
      <c r="B811" s="331"/>
      <c r="C811" s="356"/>
      <c r="D811" s="23" t="s">
        <v>14</v>
      </c>
      <c r="E811" s="62">
        <f>E812+E813+E814</f>
        <v>450382355.74000001</v>
      </c>
      <c r="F811" s="62">
        <f>F812+F813+F814</f>
        <v>447665501.38</v>
      </c>
      <c r="G811" s="358"/>
      <c r="H811" s="205"/>
      <c r="I811" s="205"/>
      <c r="J811" s="205"/>
      <c r="K811" s="104"/>
      <c r="L811" s="295"/>
    </row>
    <row r="812" spans="1:12" s="4" customFormat="1" ht="12.75" x14ac:dyDescent="0.2">
      <c r="A812" s="329"/>
      <c r="B812" s="331"/>
      <c r="C812" s="356"/>
      <c r="D812" s="23" t="s">
        <v>17</v>
      </c>
      <c r="E812" s="62">
        <f>E836+E842</f>
        <v>450382355.74000001</v>
      </c>
      <c r="F812" s="62">
        <f>F836+F842</f>
        <v>447665501.38</v>
      </c>
      <c r="G812" s="358"/>
      <c r="H812" s="205"/>
      <c r="I812" s="205"/>
      <c r="J812" s="205"/>
      <c r="K812" s="104"/>
      <c r="L812" s="295"/>
    </row>
    <row r="813" spans="1:12" s="4" customFormat="1" ht="12.75" x14ac:dyDescent="0.2">
      <c r="A813" s="329"/>
      <c r="B813" s="331"/>
      <c r="C813" s="356"/>
      <c r="D813" s="28" t="s">
        <v>20</v>
      </c>
      <c r="E813" s="62">
        <f>E837+E843</f>
        <v>0</v>
      </c>
      <c r="F813" s="62">
        <f>F837+F843</f>
        <v>0</v>
      </c>
      <c r="G813" s="358"/>
      <c r="H813" s="205"/>
      <c r="I813" s="205"/>
      <c r="J813" s="205"/>
      <c r="K813" s="104"/>
      <c r="L813" s="295"/>
    </row>
    <row r="814" spans="1:12" s="4" customFormat="1" ht="21" x14ac:dyDescent="0.2">
      <c r="A814" s="329"/>
      <c r="B814" s="331"/>
      <c r="C814" s="356"/>
      <c r="D814" s="23" t="s">
        <v>23</v>
      </c>
      <c r="E814" s="62">
        <f>E820+E826+E832+E838</f>
        <v>0</v>
      </c>
      <c r="F814" s="62">
        <f>F820+F826+F832+F838</f>
        <v>0</v>
      </c>
      <c r="G814" s="358"/>
      <c r="H814" s="205"/>
      <c r="I814" s="205"/>
      <c r="J814" s="205"/>
      <c r="K814" s="104"/>
      <c r="L814" s="295"/>
    </row>
    <row r="815" spans="1:12" s="4" customFormat="1" ht="12.75" x14ac:dyDescent="0.2">
      <c r="A815" s="432"/>
      <c r="B815" s="331"/>
      <c r="C815" s="422"/>
      <c r="D815" s="48" t="s">
        <v>39</v>
      </c>
      <c r="E815" s="62">
        <f>E821+E827+E833+E839</f>
        <v>0</v>
      </c>
      <c r="F815" s="62">
        <f>F821+F827+F833+F839</f>
        <v>0</v>
      </c>
      <c r="G815" s="362"/>
      <c r="H815" s="207"/>
      <c r="I815" s="207"/>
      <c r="J815" s="207"/>
      <c r="K815" s="105"/>
      <c r="L815" s="296"/>
    </row>
    <row r="816" spans="1:12" ht="12.75" hidden="1" x14ac:dyDescent="0.2">
      <c r="A816" s="433" t="s">
        <v>379</v>
      </c>
      <c r="B816" s="318" t="s">
        <v>380</v>
      </c>
      <c r="C816" s="318" t="s">
        <v>10</v>
      </c>
      <c r="D816" s="28" t="s">
        <v>11</v>
      </c>
      <c r="E816" s="24">
        <f>E817+E821</f>
        <v>0</v>
      </c>
      <c r="F816" s="24">
        <f>F817+F821</f>
        <v>0</v>
      </c>
      <c r="G816" s="196"/>
      <c r="H816" s="307" t="s">
        <v>381</v>
      </c>
      <c r="I816" s="284" t="s">
        <v>91</v>
      </c>
      <c r="J816" s="324"/>
      <c r="K816" s="298">
        <v>0</v>
      </c>
      <c r="L816" s="208"/>
    </row>
    <row r="817" spans="1:12" ht="21" hidden="1" x14ac:dyDescent="0.2">
      <c r="A817" s="347"/>
      <c r="B817" s="320"/>
      <c r="C817" s="319"/>
      <c r="D817" s="23" t="s">
        <v>14</v>
      </c>
      <c r="E817" s="24">
        <f>E818+E819+E820</f>
        <v>0</v>
      </c>
      <c r="F817" s="186">
        <f>F818+F819+F820</f>
        <v>0</v>
      </c>
      <c r="G817" s="205"/>
      <c r="H817" s="341"/>
      <c r="I817" s="285"/>
      <c r="J817" s="326"/>
      <c r="K817" s="299"/>
      <c r="L817" s="208"/>
    </row>
    <row r="818" spans="1:12" ht="12.75" hidden="1" x14ac:dyDescent="0.2">
      <c r="A818" s="347"/>
      <c r="B818" s="320"/>
      <c r="C818" s="319"/>
      <c r="D818" s="48" t="s">
        <v>17</v>
      </c>
      <c r="E818" s="185">
        <v>0</v>
      </c>
      <c r="F818" s="24"/>
      <c r="G818" s="205"/>
      <c r="H818" s="341"/>
      <c r="I818" s="285"/>
      <c r="J818" s="326"/>
      <c r="K818" s="299"/>
      <c r="L818" s="208"/>
    </row>
    <row r="819" spans="1:12" ht="12.75" hidden="1" x14ac:dyDescent="0.2">
      <c r="A819" s="347"/>
      <c r="B819" s="320"/>
      <c r="C819" s="319"/>
      <c r="D819" s="28" t="s">
        <v>20</v>
      </c>
      <c r="E819" s="24">
        <v>0</v>
      </c>
      <c r="F819" s="24">
        <v>0</v>
      </c>
      <c r="G819" s="205"/>
      <c r="H819" s="313"/>
      <c r="I819" s="309"/>
      <c r="J819" s="430"/>
      <c r="K819" s="311"/>
      <c r="L819" s="208"/>
    </row>
    <row r="820" spans="1:12" ht="21" hidden="1" x14ac:dyDescent="0.2">
      <c r="A820" s="347"/>
      <c r="B820" s="320"/>
      <c r="C820" s="319"/>
      <c r="D820" s="23" t="s">
        <v>23</v>
      </c>
      <c r="E820" s="186">
        <v>0</v>
      </c>
      <c r="F820" s="185">
        <v>0</v>
      </c>
      <c r="G820" s="205"/>
      <c r="H820" s="313"/>
      <c r="I820" s="309"/>
      <c r="J820" s="430"/>
      <c r="K820" s="311"/>
      <c r="L820" s="208"/>
    </row>
    <row r="821" spans="1:12" ht="12.75" hidden="1" x14ac:dyDescent="0.2">
      <c r="A821" s="355"/>
      <c r="B821" s="337"/>
      <c r="C821" s="319"/>
      <c r="D821" s="28" t="s">
        <v>39</v>
      </c>
      <c r="E821" s="24">
        <v>0</v>
      </c>
      <c r="F821" s="24">
        <v>0</v>
      </c>
      <c r="G821" s="207"/>
      <c r="H821" s="314"/>
      <c r="I821" s="310"/>
      <c r="J821" s="431"/>
      <c r="K821" s="312"/>
      <c r="L821" s="208"/>
    </row>
    <row r="822" spans="1:12" ht="12.75" hidden="1" x14ac:dyDescent="0.2">
      <c r="A822" s="433" t="s">
        <v>382</v>
      </c>
      <c r="B822" s="434" t="s">
        <v>383</v>
      </c>
      <c r="C822" s="318" t="s">
        <v>10</v>
      </c>
      <c r="D822" s="28" t="s">
        <v>11</v>
      </c>
      <c r="E822" s="24"/>
      <c r="F822" s="24">
        <f>F823+F827</f>
        <v>0</v>
      </c>
      <c r="G822" s="284"/>
      <c r="H822" s="307" t="s">
        <v>384</v>
      </c>
      <c r="I822" s="284" t="s">
        <v>91</v>
      </c>
      <c r="J822" s="324"/>
      <c r="K822" s="298"/>
      <c r="L822" s="208"/>
    </row>
    <row r="823" spans="1:12" ht="21" hidden="1" x14ac:dyDescent="0.2">
      <c r="A823" s="347"/>
      <c r="B823" s="435"/>
      <c r="C823" s="319"/>
      <c r="D823" s="23" t="s">
        <v>14</v>
      </c>
      <c r="E823" s="24"/>
      <c r="F823" s="186">
        <f>F824+F825+F826</f>
        <v>0</v>
      </c>
      <c r="G823" s="285"/>
      <c r="H823" s="341"/>
      <c r="I823" s="285"/>
      <c r="J823" s="326"/>
      <c r="K823" s="299"/>
      <c r="L823" s="208"/>
    </row>
    <row r="824" spans="1:12" ht="12.75" hidden="1" x14ac:dyDescent="0.2">
      <c r="A824" s="347"/>
      <c r="B824" s="435"/>
      <c r="C824" s="319"/>
      <c r="D824" s="48" t="s">
        <v>17</v>
      </c>
      <c r="E824" s="185"/>
      <c r="F824" s="24">
        <v>0</v>
      </c>
      <c r="G824" s="285"/>
      <c r="H824" s="341"/>
      <c r="I824" s="285"/>
      <c r="J824" s="326"/>
      <c r="K824" s="299"/>
      <c r="L824" s="208"/>
    </row>
    <row r="825" spans="1:12" ht="12.75" hidden="1" x14ac:dyDescent="0.2">
      <c r="A825" s="347"/>
      <c r="B825" s="435"/>
      <c r="C825" s="319"/>
      <c r="D825" s="28" t="s">
        <v>20</v>
      </c>
      <c r="E825" s="24"/>
      <c r="F825" s="24">
        <v>0</v>
      </c>
      <c r="G825" s="285"/>
      <c r="H825" s="313"/>
      <c r="I825" s="309"/>
      <c r="J825" s="430"/>
      <c r="K825" s="311"/>
      <c r="L825" s="208"/>
    </row>
    <row r="826" spans="1:12" ht="21" hidden="1" x14ac:dyDescent="0.2">
      <c r="A826" s="347"/>
      <c r="B826" s="435"/>
      <c r="C826" s="319"/>
      <c r="D826" s="23" t="s">
        <v>23</v>
      </c>
      <c r="E826" s="186"/>
      <c r="F826" s="185">
        <v>0</v>
      </c>
      <c r="G826" s="285"/>
      <c r="H826" s="313"/>
      <c r="I826" s="309"/>
      <c r="J826" s="430"/>
      <c r="K826" s="311"/>
      <c r="L826" s="208"/>
    </row>
    <row r="827" spans="1:12" ht="12.75" hidden="1" x14ac:dyDescent="0.2">
      <c r="A827" s="355"/>
      <c r="B827" s="436"/>
      <c r="C827" s="319"/>
      <c r="D827" s="28" t="s">
        <v>39</v>
      </c>
      <c r="E827" s="24"/>
      <c r="F827" s="24">
        <v>0</v>
      </c>
      <c r="G827" s="286"/>
      <c r="H827" s="314"/>
      <c r="I827" s="310"/>
      <c r="J827" s="431"/>
      <c r="K827" s="312"/>
      <c r="L827" s="208"/>
    </row>
    <row r="828" spans="1:12" ht="12.75" hidden="1" x14ac:dyDescent="0.2">
      <c r="A828" s="433" t="s">
        <v>385</v>
      </c>
      <c r="B828" s="434" t="s">
        <v>386</v>
      </c>
      <c r="C828" s="318" t="s">
        <v>10</v>
      </c>
      <c r="D828" s="28" t="s">
        <v>11</v>
      </c>
      <c r="E828" s="24">
        <f>E829+E833</f>
        <v>0</v>
      </c>
      <c r="F828" s="24">
        <f>F829+F833</f>
        <v>0</v>
      </c>
      <c r="G828" s="284"/>
      <c r="H828" s="307" t="s">
        <v>387</v>
      </c>
      <c r="I828" s="284" t="s">
        <v>91</v>
      </c>
      <c r="J828" s="324"/>
      <c r="K828" s="298"/>
      <c r="L828" s="208"/>
    </row>
    <row r="829" spans="1:12" ht="21" hidden="1" x14ac:dyDescent="0.2">
      <c r="A829" s="347"/>
      <c r="B829" s="435"/>
      <c r="C829" s="319"/>
      <c r="D829" s="23" t="s">
        <v>14</v>
      </c>
      <c r="E829" s="24">
        <f>E830+E831+E832</f>
        <v>0</v>
      </c>
      <c r="F829" s="186">
        <f>F830+F831+F832</f>
        <v>0</v>
      </c>
      <c r="G829" s="285"/>
      <c r="H829" s="341"/>
      <c r="I829" s="285"/>
      <c r="J829" s="326"/>
      <c r="K829" s="299"/>
      <c r="L829" s="208"/>
    </row>
    <row r="830" spans="1:12" ht="12.75" hidden="1" x14ac:dyDescent="0.2">
      <c r="A830" s="347"/>
      <c r="B830" s="435"/>
      <c r="C830" s="319"/>
      <c r="D830" s="48" t="s">
        <v>17</v>
      </c>
      <c r="E830" s="185">
        <v>0</v>
      </c>
      <c r="F830" s="24"/>
      <c r="G830" s="285"/>
      <c r="H830" s="341"/>
      <c r="I830" s="285"/>
      <c r="J830" s="326"/>
      <c r="K830" s="299"/>
      <c r="L830" s="208"/>
    </row>
    <row r="831" spans="1:12" ht="12.75" hidden="1" x14ac:dyDescent="0.2">
      <c r="A831" s="347"/>
      <c r="B831" s="435"/>
      <c r="C831" s="319"/>
      <c r="D831" s="28" t="s">
        <v>20</v>
      </c>
      <c r="E831" s="24">
        <v>0</v>
      </c>
      <c r="F831" s="24">
        <v>0</v>
      </c>
      <c r="G831" s="285"/>
      <c r="H831" s="313"/>
      <c r="I831" s="309"/>
      <c r="J831" s="430"/>
      <c r="K831" s="311"/>
      <c r="L831" s="208"/>
    </row>
    <row r="832" spans="1:12" ht="21" hidden="1" x14ac:dyDescent="0.2">
      <c r="A832" s="347"/>
      <c r="B832" s="435"/>
      <c r="C832" s="319"/>
      <c r="D832" s="23" t="s">
        <v>23</v>
      </c>
      <c r="E832" s="186">
        <v>0</v>
      </c>
      <c r="F832" s="185">
        <v>0</v>
      </c>
      <c r="G832" s="285"/>
      <c r="H832" s="313"/>
      <c r="I832" s="309"/>
      <c r="J832" s="430"/>
      <c r="K832" s="311"/>
      <c r="L832" s="208"/>
    </row>
    <row r="833" spans="1:13" ht="12.75" hidden="1" x14ac:dyDescent="0.2">
      <c r="A833" s="355"/>
      <c r="B833" s="436"/>
      <c r="C833" s="319"/>
      <c r="D833" s="28" t="s">
        <v>39</v>
      </c>
      <c r="E833" s="24">
        <v>0</v>
      </c>
      <c r="F833" s="24">
        <v>0</v>
      </c>
      <c r="G833" s="286"/>
      <c r="H833" s="314"/>
      <c r="I833" s="310"/>
      <c r="J833" s="431"/>
      <c r="K833" s="312"/>
      <c r="L833" s="208"/>
    </row>
    <row r="834" spans="1:13" ht="12.75" x14ac:dyDescent="0.2">
      <c r="A834" s="433" t="s">
        <v>379</v>
      </c>
      <c r="B834" s="318" t="s">
        <v>516</v>
      </c>
      <c r="C834" s="318" t="s">
        <v>10</v>
      </c>
      <c r="D834" s="28" t="s">
        <v>11</v>
      </c>
      <c r="E834" s="24">
        <f>E835+E839</f>
        <v>450282487.38</v>
      </c>
      <c r="F834" s="24">
        <f>F835+F839</f>
        <v>447663852.69</v>
      </c>
      <c r="G834" s="284" t="s">
        <v>389</v>
      </c>
      <c r="H834" s="307" t="s">
        <v>517</v>
      </c>
      <c r="I834" s="198" t="s">
        <v>22</v>
      </c>
      <c r="J834" s="206">
        <v>300</v>
      </c>
      <c r="K834" s="253">
        <v>308</v>
      </c>
      <c r="L834" s="280"/>
    </row>
    <row r="835" spans="1:13" ht="21" x14ac:dyDescent="0.2">
      <c r="A835" s="347"/>
      <c r="B835" s="365"/>
      <c r="C835" s="319"/>
      <c r="D835" s="23" t="s">
        <v>14</v>
      </c>
      <c r="E835" s="24">
        <f>E836+E837+E838</f>
        <v>450282487.38</v>
      </c>
      <c r="F835" s="186">
        <f>F836+F837+F838</f>
        <v>447663852.69</v>
      </c>
      <c r="G835" s="285"/>
      <c r="H835" s="308"/>
      <c r="I835" s="203"/>
      <c r="J835" s="254"/>
      <c r="K835" s="255"/>
      <c r="L835" s="282"/>
    </row>
    <row r="836" spans="1:13" ht="12.75" x14ac:dyDescent="0.2">
      <c r="A836" s="347"/>
      <c r="B836" s="365"/>
      <c r="C836" s="319"/>
      <c r="D836" s="48" t="s">
        <v>17</v>
      </c>
      <c r="E836" s="185">
        <v>450282487.38</v>
      </c>
      <c r="F836" s="24">
        <v>447663852.69</v>
      </c>
      <c r="G836" s="285"/>
      <c r="H836" s="307" t="s">
        <v>384</v>
      </c>
      <c r="I836" s="284" t="s">
        <v>22</v>
      </c>
      <c r="J836" s="324">
        <v>14</v>
      </c>
      <c r="K836" s="437">
        <v>61</v>
      </c>
      <c r="L836" s="280"/>
    </row>
    <row r="837" spans="1:13" ht="12.75" x14ac:dyDescent="0.2">
      <c r="A837" s="347"/>
      <c r="B837" s="365"/>
      <c r="C837" s="319"/>
      <c r="D837" s="28" t="s">
        <v>20</v>
      </c>
      <c r="E837" s="24">
        <v>0</v>
      </c>
      <c r="F837" s="24">
        <v>0</v>
      </c>
      <c r="G837" s="285"/>
      <c r="H837" s="316"/>
      <c r="I837" s="285"/>
      <c r="J837" s="326"/>
      <c r="K837" s="438"/>
      <c r="L837" s="281"/>
    </row>
    <row r="838" spans="1:13" ht="51.75" customHeight="1" x14ac:dyDescent="0.2">
      <c r="A838" s="347"/>
      <c r="B838" s="365"/>
      <c r="C838" s="319"/>
      <c r="D838" s="23" t="s">
        <v>23</v>
      </c>
      <c r="E838" s="186">
        <v>0</v>
      </c>
      <c r="F838" s="185">
        <v>0</v>
      </c>
      <c r="G838" s="285"/>
      <c r="H838" s="308"/>
      <c r="I838" s="286"/>
      <c r="J838" s="325"/>
      <c r="K838" s="439"/>
      <c r="L838" s="282"/>
    </row>
    <row r="839" spans="1:13" ht="94.5" x14ac:dyDescent="0.2">
      <c r="A839" s="355"/>
      <c r="B839" s="366"/>
      <c r="C839" s="319"/>
      <c r="D839" s="28" t="s">
        <v>39</v>
      </c>
      <c r="E839" s="24">
        <v>0</v>
      </c>
      <c r="F839" s="24">
        <v>0</v>
      </c>
      <c r="G839" s="286"/>
      <c r="H839" s="203" t="s">
        <v>387</v>
      </c>
      <c r="I839" s="109" t="s">
        <v>22</v>
      </c>
      <c r="J839" s="254">
        <v>92656</v>
      </c>
      <c r="K839" s="255">
        <v>110352</v>
      </c>
      <c r="L839" s="208"/>
    </row>
    <row r="840" spans="1:13" ht="12.75" x14ac:dyDescent="0.2">
      <c r="A840" s="433" t="s">
        <v>382</v>
      </c>
      <c r="B840" s="318" t="s">
        <v>388</v>
      </c>
      <c r="C840" s="318" t="s">
        <v>10</v>
      </c>
      <c r="D840" s="28" t="s">
        <v>11</v>
      </c>
      <c r="E840" s="24">
        <f>E841+E845</f>
        <v>99868.36</v>
      </c>
      <c r="F840" s="24">
        <f>F841+F845</f>
        <v>1648.69</v>
      </c>
      <c r="G840" s="284" t="s">
        <v>389</v>
      </c>
      <c r="H840" s="307" t="s">
        <v>390</v>
      </c>
      <c r="I840" s="284" t="s">
        <v>91</v>
      </c>
      <c r="J840" s="324">
        <v>109</v>
      </c>
      <c r="K840" s="437">
        <v>1</v>
      </c>
      <c r="L840" s="280" t="s">
        <v>599</v>
      </c>
    </row>
    <row r="841" spans="1:13" ht="21" x14ac:dyDescent="0.2">
      <c r="A841" s="347"/>
      <c r="B841" s="365"/>
      <c r="C841" s="319"/>
      <c r="D841" s="89" t="s">
        <v>14</v>
      </c>
      <c r="E841" s="24">
        <f>E842+E843+E844</f>
        <v>99868.36</v>
      </c>
      <c r="F841" s="186">
        <f>F842+F843+F844</f>
        <v>1648.69</v>
      </c>
      <c r="G841" s="285"/>
      <c r="H841" s="341"/>
      <c r="I841" s="285"/>
      <c r="J841" s="326"/>
      <c r="K841" s="438"/>
      <c r="L841" s="281"/>
    </row>
    <row r="842" spans="1:13" ht="12.75" x14ac:dyDescent="0.2">
      <c r="A842" s="347"/>
      <c r="B842" s="365"/>
      <c r="C842" s="319"/>
      <c r="D842" s="86" t="s">
        <v>17</v>
      </c>
      <c r="E842" s="185">
        <v>99868.36</v>
      </c>
      <c r="F842" s="24">
        <v>1648.69</v>
      </c>
      <c r="G842" s="285"/>
      <c r="H842" s="341"/>
      <c r="I842" s="285"/>
      <c r="J842" s="326"/>
      <c r="K842" s="438"/>
      <c r="L842" s="281"/>
    </row>
    <row r="843" spans="1:13" ht="12.75" x14ac:dyDescent="0.2">
      <c r="A843" s="347"/>
      <c r="B843" s="365"/>
      <c r="C843" s="319"/>
      <c r="D843" s="28" t="s">
        <v>20</v>
      </c>
      <c r="E843" s="24">
        <v>0</v>
      </c>
      <c r="F843" s="24">
        <v>0</v>
      </c>
      <c r="G843" s="285"/>
      <c r="H843" s="313"/>
      <c r="I843" s="309"/>
      <c r="J843" s="430"/>
      <c r="K843" s="449"/>
      <c r="L843" s="281"/>
    </row>
    <row r="844" spans="1:13" ht="21" x14ac:dyDescent="0.2">
      <c r="A844" s="347"/>
      <c r="B844" s="365"/>
      <c r="C844" s="319"/>
      <c r="D844" s="89" t="s">
        <v>23</v>
      </c>
      <c r="E844" s="186">
        <v>0</v>
      </c>
      <c r="F844" s="185">
        <v>0</v>
      </c>
      <c r="G844" s="285"/>
      <c r="H844" s="313"/>
      <c r="I844" s="309"/>
      <c r="J844" s="430"/>
      <c r="K844" s="449"/>
      <c r="L844" s="281"/>
    </row>
    <row r="845" spans="1:13" ht="12.75" x14ac:dyDescent="0.2">
      <c r="A845" s="355"/>
      <c r="B845" s="366"/>
      <c r="C845" s="319"/>
      <c r="D845" s="28" t="s">
        <v>39</v>
      </c>
      <c r="E845" s="24">
        <v>0</v>
      </c>
      <c r="F845" s="24">
        <v>0</v>
      </c>
      <c r="G845" s="286"/>
      <c r="H845" s="314"/>
      <c r="I845" s="310"/>
      <c r="J845" s="431"/>
      <c r="K845" s="450"/>
      <c r="L845" s="282"/>
    </row>
    <row r="846" spans="1:13" s="5" customFormat="1" ht="12.75" x14ac:dyDescent="0.2">
      <c r="A846" s="417" t="s">
        <v>391</v>
      </c>
      <c r="B846" s="383" t="s">
        <v>392</v>
      </c>
      <c r="C846" s="383"/>
      <c r="D846" s="43" t="s">
        <v>11</v>
      </c>
      <c r="E846" s="60">
        <f>E847</f>
        <v>16066031540.450001</v>
      </c>
      <c r="F846" s="60">
        <f>F847</f>
        <v>16066398912.369999</v>
      </c>
      <c r="G846" s="332"/>
      <c r="H846" s="332"/>
      <c r="I846" s="332"/>
      <c r="J846" s="332"/>
      <c r="K846" s="335"/>
      <c r="L846" s="451"/>
      <c r="M846" s="4"/>
    </row>
    <row r="847" spans="1:13" s="5" customFormat="1" ht="21" x14ac:dyDescent="0.2">
      <c r="A847" s="418"/>
      <c r="B847" s="420"/>
      <c r="C847" s="384"/>
      <c r="D847" s="43" t="s">
        <v>14</v>
      </c>
      <c r="E847" s="60">
        <f>E848+E849+E850</f>
        <v>16066031540.450001</v>
      </c>
      <c r="F847" s="60">
        <f>F848+F849+F850</f>
        <v>16066398912.369999</v>
      </c>
      <c r="G847" s="333"/>
      <c r="H847" s="333"/>
      <c r="I847" s="333"/>
      <c r="J847" s="333"/>
      <c r="K847" s="335"/>
      <c r="L847" s="452"/>
      <c r="M847" s="4"/>
    </row>
    <row r="848" spans="1:13" s="5" customFormat="1" ht="12.75" x14ac:dyDescent="0.2">
      <c r="A848" s="418"/>
      <c r="B848" s="420"/>
      <c r="C848" s="384"/>
      <c r="D848" s="43" t="s">
        <v>17</v>
      </c>
      <c r="E848" s="60">
        <f>E854+E866</f>
        <v>3572312900</v>
      </c>
      <c r="F848" s="60">
        <f>F854+F866</f>
        <v>3572312900</v>
      </c>
      <c r="G848" s="333"/>
      <c r="H848" s="333"/>
      <c r="I848" s="333"/>
      <c r="J848" s="333"/>
      <c r="K848" s="335"/>
      <c r="L848" s="452"/>
      <c r="M848" s="4"/>
    </row>
    <row r="849" spans="1:13" s="5" customFormat="1" ht="12.75" x14ac:dyDescent="0.2">
      <c r="A849" s="418"/>
      <c r="B849" s="420"/>
      <c r="C849" s="384"/>
      <c r="D849" s="40" t="s">
        <v>20</v>
      </c>
      <c r="E849" s="60">
        <f>E855+E867</f>
        <v>0</v>
      </c>
      <c r="F849" s="60">
        <f>F855+F867</f>
        <v>0</v>
      </c>
      <c r="G849" s="333"/>
      <c r="H849" s="333"/>
      <c r="I849" s="333"/>
      <c r="J849" s="333"/>
      <c r="K849" s="335"/>
      <c r="L849" s="452"/>
      <c r="M849" s="4"/>
    </row>
    <row r="850" spans="1:13" s="5" customFormat="1" ht="21" x14ac:dyDescent="0.2">
      <c r="A850" s="418"/>
      <c r="B850" s="420"/>
      <c r="C850" s="384"/>
      <c r="D850" s="40" t="s">
        <v>23</v>
      </c>
      <c r="E850" s="60">
        <f>E863+E868</f>
        <v>12493718640.450001</v>
      </c>
      <c r="F850" s="60">
        <f>F863+F868</f>
        <v>12494086012.369999</v>
      </c>
      <c r="G850" s="333"/>
      <c r="H850" s="333"/>
      <c r="I850" s="333"/>
      <c r="J850" s="333"/>
      <c r="K850" s="335"/>
      <c r="L850" s="452"/>
      <c r="M850" s="4"/>
    </row>
    <row r="851" spans="1:13" s="5" customFormat="1" ht="52.5" x14ac:dyDescent="0.2">
      <c r="A851" s="419"/>
      <c r="B851" s="421"/>
      <c r="C851" s="385"/>
      <c r="D851" s="69" t="s">
        <v>393</v>
      </c>
      <c r="E851" s="60">
        <f>E869</f>
        <v>12493718640.450001</v>
      </c>
      <c r="F851" s="60">
        <f>F869</f>
        <v>12494086012.369999</v>
      </c>
      <c r="G851" s="334"/>
      <c r="H851" s="334"/>
      <c r="I851" s="334"/>
      <c r="J851" s="334"/>
      <c r="K851" s="336"/>
      <c r="L851" s="453"/>
      <c r="M851" s="4"/>
    </row>
    <row r="852" spans="1:13" s="4" customFormat="1" ht="12.75" x14ac:dyDescent="0.2">
      <c r="A852" s="328" t="s">
        <v>394</v>
      </c>
      <c r="B852" s="330" t="s">
        <v>395</v>
      </c>
      <c r="C852" s="330"/>
      <c r="D852" s="28" t="s">
        <v>11</v>
      </c>
      <c r="E852" s="61">
        <f>E853+E857</f>
        <v>3572312900</v>
      </c>
      <c r="F852" s="61">
        <f>F853+F857</f>
        <v>3572312900</v>
      </c>
      <c r="G852" s="357"/>
      <c r="H852" s="196"/>
      <c r="I852" s="196"/>
      <c r="J852" s="196"/>
      <c r="K852" s="197"/>
      <c r="L852" s="294"/>
    </row>
    <row r="853" spans="1:13" s="4" customFormat="1" ht="21" x14ac:dyDescent="0.2">
      <c r="A853" s="329"/>
      <c r="B853" s="331"/>
      <c r="C853" s="356"/>
      <c r="D853" s="23" t="s">
        <v>14</v>
      </c>
      <c r="E853" s="62">
        <f>E854+E855+E856</f>
        <v>3572312900</v>
      </c>
      <c r="F853" s="62">
        <f>F854+F855+F856</f>
        <v>3572312900</v>
      </c>
      <c r="G853" s="358"/>
      <c r="H853" s="205"/>
      <c r="I853" s="205"/>
      <c r="J853" s="205"/>
      <c r="K853" s="104"/>
      <c r="L853" s="295"/>
    </row>
    <row r="854" spans="1:13" s="4" customFormat="1" ht="12.75" x14ac:dyDescent="0.2">
      <c r="A854" s="329"/>
      <c r="B854" s="331"/>
      <c r="C854" s="356"/>
      <c r="D854" s="23" t="s">
        <v>17</v>
      </c>
      <c r="E854" s="62">
        <f>E860</f>
        <v>3572312900</v>
      </c>
      <c r="F854" s="62">
        <f t="shared" ref="E854:F857" si="39">F860</f>
        <v>3572312900</v>
      </c>
      <c r="G854" s="358"/>
      <c r="H854" s="205"/>
      <c r="I854" s="205"/>
      <c r="J854" s="205"/>
      <c r="K854" s="104"/>
      <c r="L854" s="295"/>
    </row>
    <row r="855" spans="1:13" s="4" customFormat="1" ht="12.75" x14ac:dyDescent="0.2">
      <c r="A855" s="329"/>
      <c r="B855" s="331"/>
      <c r="C855" s="356"/>
      <c r="D855" s="28" t="s">
        <v>20</v>
      </c>
      <c r="E855" s="62">
        <f t="shared" si="39"/>
        <v>0</v>
      </c>
      <c r="F855" s="62">
        <f t="shared" si="39"/>
        <v>0</v>
      </c>
      <c r="G855" s="358"/>
      <c r="H855" s="205"/>
      <c r="I855" s="205"/>
      <c r="J855" s="205"/>
      <c r="K855" s="104"/>
      <c r="L855" s="295"/>
    </row>
    <row r="856" spans="1:13" s="4" customFormat="1" ht="21" x14ac:dyDescent="0.2">
      <c r="A856" s="329"/>
      <c r="B856" s="331"/>
      <c r="C856" s="356"/>
      <c r="D856" s="23" t="s">
        <v>23</v>
      </c>
      <c r="E856" s="62">
        <f t="shared" si="39"/>
        <v>0</v>
      </c>
      <c r="F856" s="62">
        <f t="shared" si="39"/>
        <v>0</v>
      </c>
      <c r="G856" s="358"/>
      <c r="H856" s="205"/>
      <c r="I856" s="205"/>
      <c r="J856" s="205"/>
      <c r="K856" s="104"/>
      <c r="L856" s="295"/>
    </row>
    <row r="857" spans="1:13" s="4" customFormat="1" ht="12.75" x14ac:dyDescent="0.2">
      <c r="A857" s="432"/>
      <c r="B857" s="331"/>
      <c r="C857" s="422"/>
      <c r="D857" s="48" t="s">
        <v>39</v>
      </c>
      <c r="E857" s="62">
        <f t="shared" si="39"/>
        <v>0</v>
      </c>
      <c r="F857" s="62">
        <f t="shared" si="39"/>
        <v>0</v>
      </c>
      <c r="G857" s="362"/>
      <c r="H857" s="207"/>
      <c r="I857" s="207"/>
      <c r="J857" s="207"/>
      <c r="K857" s="105"/>
      <c r="L857" s="296"/>
    </row>
    <row r="858" spans="1:13" ht="12.75" x14ac:dyDescent="0.2">
      <c r="A858" s="318" t="s">
        <v>396</v>
      </c>
      <c r="B858" s="318" t="s">
        <v>397</v>
      </c>
      <c r="C858" s="318" t="s">
        <v>10</v>
      </c>
      <c r="D858" s="28" t="s">
        <v>11</v>
      </c>
      <c r="E858" s="46">
        <f>E859+E863</f>
        <v>3572312900</v>
      </c>
      <c r="F858" s="46">
        <f>F859+F863</f>
        <v>3572312900</v>
      </c>
      <c r="G858" s="284"/>
      <c r="H858" s="307" t="s">
        <v>398</v>
      </c>
      <c r="I858" s="284" t="s">
        <v>22</v>
      </c>
      <c r="J858" s="324">
        <v>492760</v>
      </c>
      <c r="K858" s="298">
        <v>492760</v>
      </c>
      <c r="L858" s="280"/>
    </row>
    <row r="859" spans="1:13" ht="21" x14ac:dyDescent="0.2">
      <c r="A859" s="347"/>
      <c r="B859" s="320"/>
      <c r="C859" s="319"/>
      <c r="D859" s="23" t="s">
        <v>14</v>
      </c>
      <c r="E859" s="46">
        <f>E860+E861+E862</f>
        <v>3572312900</v>
      </c>
      <c r="F859" s="215">
        <f>F860+F861+F862</f>
        <v>3572312900</v>
      </c>
      <c r="G859" s="285"/>
      <c r="H859" s="341"/>
      <c r="I859" s="285"/>
      <c r="J859" s="326"/>
      <c r="K859" s="299"/>
      <c r="L859" s="281"/>
    </row>
    <row r="860" spans="1:13" ht="12.75" x14ac:dyDescent="0.2">
      <c r="A860" s="347"/>
      <c r="B860" s="320"/>
      <c r="C860" s="319"/>
      <c r="D860" s="48" t="s">
        <v>17</v>
      </c>
      <c r="E860" s="214">
        <v>3572312900</v>
      </c>
      <c r="F860" s="46">
        <v>3572312900</v>
      </c>
      <c r="G860" s="285"/>
      <c r="H860" s="341"/>
      <c r="I860" s="285"/>
      <c r="J860" s="326"/>
      <c r="K860" s="299"/>
      <c r="L860" s="281"/>
    </row>
    <row r="861" spans="1:13" ht="12.75" x14ac:dyDescent="0.2">
      <c r="A861" s="347"/>
      <c r="B861" s="320"/>
      <c r="C861" s="319"/>
      <c r="D861" s="28" t="s">
        <v>20</v>
      </c>
      <c r="E861" s="46">
        <v>0</v>
      </c>
      <c r="F861" s="46">
        <v>0</v>
      </c>
      <c r="G861" s="285"/>
      <c r="H861" s="313"/>
      <c r="I861" s="309"/>
      <c r="J861" s="430"/>
      <c r="K861" s="311"/>
      <c r="L861" s="281"/>
    </row>
    <row r="862" spans="1:13" ht="21" x14ac:dyDescent="0.2">
      <c r="A862" s="347"/>
      <c r="B862" s="320"/>
      <c r="C862" s="319"/>
      <c r="D862" s="23" t="s">
        <v>23</v>
      </c>
      <c r="E862" s="215">
        <v>0</v>
      </c>
      <c r="F862" s="214">
        <v>0</v>
      </c>
      <c r="G862" s="285"/>
      <c r="H862" s="313"/>
      <c r="I862" s="309"/>
      <c r="J862" s="430"/>
      <c r="K862" s="311"/>
      <c r="L862" s="281"/>
    </row>
    <row r="863" spans="1:13" ht="12.75" x14ac:dyDescent="0.2">
      <c r="A863" s="355"/>
      <c r="B863" s="337"/>
      <c r="C863" s="319"/>
      <c r="D863" s="28" t="s">
        <v>39</v>
      </c>
      <c r="E863" s="46">
        <v>0</v>
      </c>
      <c r="F863" s="46">
        <v>0</v>
      </c>
      <c r="G863" s="286"/>
      <c r="H863" s="314"/>
      <c r="I863" s="310"/>
      <c r="J863" s="431"/>
      <c r="K863" s="312"/>
      <c r="L863" s="282"/>
    </row>
    <row r="864" spans="1:13" s="4" customFormat="1" ht="12.75" x14ac:dyDescent="0.2">
      <c r="A864" s="328" t="s">
        <v>399</v>
      </c>
      <c r="B864" s="330" t="s">
        <v>400</v>
      </c>
      <c r="C864" s="330"/>
      <c r="D864" s="70" t="s">
        <v>11</v>
      </c>
      <c r="E864" s="61">
        <f>E865+E868</f>
        <v>12493718640.450001</v>
      </c>
      <c r="F864" s="61">
        <f>F865+F868</f>
        <v>12494086012.369999</v>
      </c>
      <c r="G864" s="357"/>
      <c r="H864" s="196"/>
      <c r="I864" s="196"/>
      <c r="J864" s="196"/>
      <c r="K864" s="197"/>
      <c r="L864" s="294"/>
    </row>
    <row r="865" spans="1:12" s="4" customFormat="1" ht="21" x14ac:dyDescent="0.2">
      <c r="A865" s="440"/>
      <c r="B865" s="331"/>
      <c r="C865" s="331"/>
      <c r="D865" s="71" t="s">
        <v>14</v>
      </c>
      <c r="E865" s="62">
        <f>E866+E867</f>
        <v>0</v>
      </c>
      <c r="F865" s="62">
        <f>F866+F867</f>
        <v>0</v>
      </c>
      <c r="G865" s="358"/>
      <c r="H865" s="205"/>
      <c r="I865" s="205"/>
      <c r="J865" s="205"/>
      <c r="K865" s="104"/>
      <c r="L865" s="295"/>
    </row>
    <row r="866" spans="1:12" s="4" customFormat="1" ht="12.75" x14ac:dyDescent="0.2">
      <c r="A866" s="440"/>
      <c r="B866" s="331"/>
      <c r="C866" s="331"/>
      <c r="D866" s="71" t="s">
        <v>17</v>
      </c>
      <c r="E866" s="62">
        <f t="shared" ref="E866:F868" si="40">E873+E882</f>
        <v>0</v>
      </c>
      <c r="F866" s="62">
        <f t="shared" si="40"/>
        <v>0</v>
      </c>
      <c r="G866" s="358"/>
      <c r="H866" s="205"/>
      <c r="I866" s="205"/>
      <c r="J866" s="205"/>
      <c r="K866" s="104"/>
      <c r="L866" s="295"/>
    </row>
    <row r="867" spans="1:12" s="4" customFormat="1" ht="12.75" x14ac:dyDescent="0.2">
      <c r="A867" s="440"/>
      <c r="B867" s="331"/>
      <c r="C867" s="331"/>
      <c r="D867" s="70" t="s">
        <v>20</v>
      </c>
      <c r="E867" s="62">
        <f t="shared" si="40"/>
        <v>0</v>
      </c>
      <c r="F867" s="62">
        <f t="shared" si="40"/>
        <v>0</v>
      </c>
      <c r="G867" s="358"/>
      <c r="H867" s="205"/>
      <c r="I867" s="205"/>
      <c r="J867" s="205"/>
      <c r="K867" s="104"/>
      <c r="L867" s="295"/>
    </row>
    <row r="868" spans="1:12" s="4" customFormat="1" ht="42" x14ac:dyDescent="0.2">
      <c r="A868" s="440"/>
      <c r="B868" s="331"/>
      <c r="C868" s="331"/>
      <c r="D868" s="72" t="s">
        <v>401</v>
      </c>
      <c r="E868" s="62">
        <f t="shared" si="40"/>
        <v>12493718640.450001</v>
      </c>
      <c r="F868" s="62">
        <f t="shared" si="40"/>
        <v>12494086012.369999</v>
      </c>
      <c r="G868" s="358"/>
      <c r="H868" s="205"/>
      <c r="I868" s="205"/>
      <c r="J868" s="205"/>
      <c r="K868" s="104"/>
      <c r="L868" s="295"/>
    </row>
    <row r="869" spans="1:12" s="4" customFormat="1" ht="52.5" x14ac:dyDescent="0.2">
      <c r="A869" s="441"/>
      <c r="B869" s="401"/>
      <c r="C869" s="401"/>
      <c r="D869" s="73" t="s">
        <v>393</v>
      </c>
      <c r="E869" s="62">
        <f>E877+E886</f>
        <v>12493718640.450001</v>
      </c>
      <c r="F869" s="62">
        <f>F877+F886</f>
        <v>12494086012.369999</v>
      </c>
      <c r="G869" s="362"/>
      <c r="H869" s="207"/>
      <c r="I869" s="207"/>
      <c r="J869" s="207"/>
      <c r="K869" s="105"/>
      <c r="L869" s="296"/>
    </row>
    <row r="870" spans="1:12" s="4" customFormat="1" ht="12.75" x14ac:dyDescent="0.2">
      <c r="A870" s="328" t="s">
        <v>402</v>
      </c>
      <c r="B870" s="330" t="s">
        <v>403</v>
      </c>
      <c r="C870" s="330" t="s">
        <v>404</v>
      </c>
      <c r="D870" s="70" t="s">
        <v>11</v>
      </c>
      <c r="E870" s="256">
        <f>E872+E875</f>
        <v>12489922089.5</v>
      </c>
      <c r="F870" s="256">
        <f>F872+F875</f>
        <v>12488861693.959999</v>
      </c>
      <c r="G870" s="284"/>
      <c r="H870" s="318" t="s">
        <v>405</v>
      </c>
      <c r="I870" s="284" t="s">
        <v>406</v>
      </c>
      <c r="J870" s="284">
        <v>174610</v>
      </c>
      <c r="K870" s="298">
        <v>156839</v>
      </c>
      <c r="L870" s="298" t="s">
        <v>613</v>
      </c>
    </row>
    <row r="871" spans="1:12" s="4" customFormat="1" ht="21" x14ac:dyDescent="0.2">
      <c r="A871" s="440"/>
      <c r="B871" s="331"/>
      <c r="C871" s="331"/>
      <c r="D871" s="71" t="s">
        <v>503</v>
      </c>
      <c r="E871" s="256">
        <v>62132904.210000001</v>
      </c>
      <c r="F871" s="256">
        <v>62132904.210000001</v>
      </c>
      <c r="G871" s="285"/>
      <c r="H871" s="319"/>
      <c r="I871" s="285"/>
      <c r="J871" s="285"/>
      <c r="K871" s="299"/>
      <c r="L871" s="299"/>
    </row>
    <row r="872" spans="1:12" s="4" customFormat="1" ht="21" x14ac:dyDescent="0.2">
      <c r="A872" s="329"/>
      <c r="B872" s="331"/>
      <c r="C872" s="356"/>
      <c r="D872" s="71" t="s">
        <v>14</v>
      </c>
      <c r="E872" s="217">
        <f>E873+E874</f>
        <v>0</v>
      </c>
      <c r="F872" s="217">
        <f>F873+F874</f>
        <v>0</v>
      </c>
      <c r="G872" s="285"/>
      <c r="H872" s="327"/>
      <c r="I872" s="286"/>
      <c r="J872" s="286"/>
      <c r="K872" s="300"/>
      <c r="L872" s="299"/>
    </row>
    <row r="873" spans="1:12" s="4" customFormat="1" ht="12.75" x14ac:dyDescent="0.2">
      <c r="A873" s="329"/>
      <c r="B873" s="331"/>
      <c r="C873" s="356"/>
      <c r="D873" s="71" t="s">
        <v>17</v>
      </c>
      <c r="E873" s="217">
        <v>0</v>
      </c>
      <c r="F873" s="217">
        <v>0</v>
      </c>
      <c r="G873" s="285"/>
      <c r="H873" s="284" t="s">
        <v>407</v>
      </c>
      <c r="I873" s="284" t="s">
        <v>408</v>
      </c>
      <c r="J873" s="284">
        <v>62212</v>
      </c>
      <c r="K873" s="298">
        <v>45982</v>
      </c>
      <c r="L873" s="299"/>
    </row>
    <row r="874" spans="1:12" s="4" customFormat="1" ht="12.75" x14ac:dyDescent="0.2">
      <c r="A874" s="329"/>
      <c r="B874" s="331"/>
      <c r="C874" s="356"/>
      <c r="D874" s="70" t="s">
        <v>20</v>
      </c>
      <c r="E874" s="217">
        <v>0</v>
      </c>
      <c r="F874" s="217">
        <v>0</v>
      </c>
      <c r="G874" s="285"/>
      <c r="H874" s="285"/>
      <c r="I874" s="285"/>
      <c r="J874" s="285"/>
      <c r="K874" s="299"/>
      <c r="L874" s="299"/>
    </row>
    <row r="875" spans="1:12" s="4" customFormat="1" ht="42" x14ac:dyDescent="0.2">
      <c r="A875" s="329"/>
      <c r="B875" s="331"/>
      <c r="C875" s="356"/>
      <c r="D875" s="72" t="s">
        <v>401</v>
      </c>
      <c r="E875" s="217">
        <f>E877</f>
        <v>12489922089.5</v>
      </c>
      <c r="F875" s="217">
        <v>12488861693.959999</v>
      </c>
      <c r="G875" s="285"/>
      <c r="H875" s="285"/>
      <c r="I875" s="285"/>
      <c r="J875" s="285"/>
      <c r="K875" s="299"/>
      <c r="L875" s="299"/>
    </row>
    <row r="876" spans="1:12" s="4" customFormat="1" ht="21" x14ac:dyDescent="0.2">
      <c r="A876" s="329"/>
      <c r="B876" s="331"/>
      <c r="C876" s="356"/>
      <c r="D876" s="71" t="s">
        <v>503</v>
      </c>
      <c r="E876" s="256">
        <v>62132904.210000001</v>
      </c>
      <c r="F876" s="217">
        <v>62132904.210000001</v>
      </c>
      <c r="G876" s="285"/>
      <c r="H876" s="285"/>
      <c r="I876" s="285"/>
      <c r="J876" s="285"/>
      <c r="K876" s="299"/>
      <c r="L876" s="299"/>
    </row>
    <row r="877" spans="1:12" s="4" customFormat="1" ht="52.5" x14ac:dyDescent="0.2">
      <c r="A877" s="329"/>
      <c r="B877" s="331"/>
      <c r="C877" s="356"/>
      <c r="D877" s="73" t="s">
        <v>393</v>
      </c>
      <c r="E877" s="217">
        <v>12489922089.5</v>
      </c>
      <c r="F877" s="217">
        <v>12488861693.959999</v>
      </c>
      <c r="G877" s="285"/>
      <c r="H877" s="285"/>
      <c r="I877" s="285"/>
      <c r="J877" s="285"/>
      <c r="K877" s="299"/>
      <c r="L877" s="299"/>
    </row>
    <row r="878" spans="1:12" s="4" customFormat="1" ht="21" x14ac:dyDescent="0.2">
      <c r="A878" s="178"/>
      <c r="B878" s="175"/>
      <c r="C878" s="171"/>
      <c r="D878" s="71" t="s">
        <v>503</v>
      </c>
      <c r="E878" s="256">
        <v>62132904.210000001</v>
      </c>
      <c r="F878" s="256">
        <v>62132904.210000001</v>
      </c>
      <c r="G878" s="286"/>
      <c r="H878" s="286"/>
      <c r="I878" s="286"/>
      <c r="J878" s="286"/>
      <c r="K878" s="300"/>
      <c r="L878" s="299"/>
    </row>
    <row r="879" spans="1:12" s="4" customFormat="1" ht="12.75" x14ac:dyDescent="0.2">
      <c r="A879" s="328" t="s">
        <v>409</v>
      </c>
      <c r="B879" s="330" t="s">
        <v>410</v>
      </c>
      <c r="C879" s="330" t="s">
        <v>404</v>
      </c>
      <c r="D879" s="70" t="s">
        <v>11</v>
      </c>
      <c r="E879" s="256">
        <f>E881+E884</f>
        <v>3796550.95</v>
      </c>
      <c r="F879" s="256">
        <f>F881+F884</f>
        <v>5224318.41</v>
      </c>
      <c r="G879" s="285" t="s">
        <v>675</v>
      </c>
      <c r="H879" s="307" t="s">
        <v>411</v>
      </c>
      <c r="I879" s="284" t="s">
        <v>316</v>
      </c>
      <c r="J879" s="442">
        <v>2895180</v>
      </c>
      <c r="K879" s="444">
        <v>1979747</v>
      </c>
      <c r="L879" s="299"/>
    </row>
    <row r="880" spans="1:12" s="4" customFormat="1" ht="21" x14ac:dyDescent="0.2">
      <c r="A880" s="440"/>
      <c r="B880" s="331"/>
      <c r="C880" s="331"/>
      <c r="D880" s="71" t="s">
        <v>503</v>
      </c>
      <c r="E880" s="256">
        <v>89100.36</v>
      </c>
      <c r="F880" s="256">
        <v>89100.36</v>
      </c>
      <c r="G880" s="285"/>
      <c r="H880" s="316"/>
      <c r="I880" s="285"/>
      <c r="J880" s="454"/>
      <c r="K880" s="455"/>
      <c r="L880" s="299"/>
    </row>
    <row r="881" spans="1:13" s="4" customFormat="1" ht="21" x14ac:dyDescent="0.2">
      <c r="A881" s="329"/>
      <c r="B881" s="331"/>
      <c r="C881" s="331"/>
      <c r="D881" s="71" t="s">
        <v>14</v>
      </c>
      <c r="E881" s="217">
        <f>E882+E883</f>
        <v>0</v>
      </c>
      <c r="F881" s="217">
        <f>F882+F883</f>
        <v>0</v>
      </c>
      <c r="G881" s="285"/>
      <c r="H881" s="308"/>
      <c r="I881" s="286"/>
      <c r="J881" s="443"/>
      <c r="K881" s="445"/>
      <c r="L881" s="299"/>
    </row>
    <row r="882" spans="1:13" s="4" customFormat="1" ht="21" x14ac:dyDescent="0.2">
      <c r="A882" s="329"/>
      <c r="B882" s="331"/>
      <c r="C882" s="331"/>
      <c r="D882" s="71" t="s">
        <v>17</v>
      </c>
      <c r="E882" s="217">
        <v>0</v>
      </c>
      <c r="F882" s="217">
        <v>0</v>
      </c>
      <c r="G882" s="285"/>
      <c r="H882" s="181" t="s">
        <v>412</v>
      </c>
      <c r="I882" s="30" t="s">
        <v>316</v>
      </c>
      <c r="J882" s="257">
        <v>533583</v>
      </c>
      <c r="K882" s="258">
        <v>484878</v>
      </c>
      <c r="L882" s="299"/>
    </row>
    <row r="883" spans="1:13" s="4" customFormat="1" ht="12.75" x14ac:dyDescent="0.2">
      <c r="A883" s="329"/>
      <c r="B883" s="331"/>
      <c r="C883" s="331"/>
      <c r="D883" s="70" t="s">
        <v>20</v>
      </c>
      <c r="E883" s="217">
        <v>0</v>
      </c>
      <c r="F883" s="217">
        <v>0</v>
      </c>
      <c r="G883" s="285"/>
      <c r="H883" s="307" t="s">
        <v>413</v>
      </c>
      <c r="I883" s="284" t="s">
        <v>414</v>
      </c>
      <c r="J883" s="442">
        <v>1748965</v>
      </c>
      <c r="K883" s="444">
        <v>1342308</v>
      </c>
      <c r="L883" s="299"/>
    </row>
    <row r="884" spans="1:13" s="4" customFormat="1" ht="42" x14ac:dyDescent="0.2">
      <c r="A884" s="329"/>
      <c r="B884" s="331"/>
      <c r="C884" s="331"/>
      <c r="D884" s="72" t="s">
        <v>401</v>
      </c>
      <c r="E884" s="217">
        <f>E886</f>
        <v>3796550.95</v>
      </c>
      <c r="F884" s="217">
        <v>5224318.41</v>
      </c>
      <c r="G884" s="285"/>
      <c r="H884" s="308"/>
      <c r="I884" s="286"/>
      <c r="J884" s="443"/>
      <c r="K884" s="445"/>
      <c r="L884" s="299"/>
    </row>
    <row r="885" spans="1:13" s="4" customFormat="1" ht="21" x14ac:dyDescent="0.2">
      <c r="A885" s="329"/>
      <c r="B885" s="331"/>
      <c r="C885" s="331"/>
      <c r="D885" s="71" t="s">
        <v>503</v>
      </c>
      <c r="E885" s="217">
        <v>89100.36</v>
      </c>
      <c r="F885" s="217">
        <v>89100.36</v>
      </c>
      <c r="G885" s="285"/>
      <c r="H885" s="192"/>
      <c r="I885" s="190"/>
      <c r="J885" s="259"/>
      <c r="K885" s="260"/>
      <c r="L885" s="299"/>
    </row>
    <row r="886" spans="1:13" s="4" customFormat="1" ht="63" x14ac:dyDescent="0.2">
      <c r="A886" s="329"/>
      <c r="B886" s="331"/>
      <c r="C886" s="401"/>
      <c r="D886" s="73" t="s">
        <v>393</v>
      </c>
      <c r="E886" s="217">
        <v>3796550.95</v>
      </c>
      <c r="F886" s="217">
        <v>5224318.41</v>
      </c>
      <c r="G886" s="286"/>
      <c r="H886" s="198" t="s">
        <v>415</v>
      </c>
      <c r="I886" s="198" t="s">
        <v>416</v>
      </c>
      <c r="J886" s="261">
        <v>286554</v>
      </c>
      <c r="K886" s="258">
        <v>276205</v>
      </c>
      <c r="L886" s="300"/>
    </row>
    <row r="887" spans="1:13" s="4" customFormat="1" ht="21" x14ac:dyDescent="0.2">
      <c r="A887" s="178"/>
      <c r="B887" s="175"/>
      <c r="C887" s="175"/>
      <c r="D887" s="71" t="s">
        <v>503</v>
      </c>
      <c r="E887" s="173">
        <v>89100.36</v>
      </c>
      <c r="F887" s="217">
        <v>89100.36</v>
      </c>
      <c r="G887" s="190"/>
      <c r="H887" s="198"/>
      <c r="I887" s="198"/>
      <c r="J887" s="261"/>
      <c r="K887" s="179"/>
      <c r="L887" s="174"/>
    </row>
    <row r="888" spans="1:13" s="5" customFormat="1" ht="12.75" x14ac:dyDescent="0.2">
      <c r="A888" s="417" t="s">
        <v>417</v>
      </c>
      <c r="B888" s="383" t="s">
        <v>418</v>
      </c>
      <c r="C888" s="383"/>
      <c r="D888" s="40" t="s">
        <v>11</v>
      </c>
      <c r="E888" s="60">
        <f>E889+E893</f>
        <v>9556000</v>
      </c>
      <c r="F888" s="60">
        <f>F889+F893</f>
        <v>9556000</v>
      </c>
      <c r="G888" s="332"/>
      <c r="H888" s="332"/>
      <c r="I888" s="332"/>
      <c r="J888" s="332"/>
      <c r="K888" s="335"/>
      <c r="L888" s="451"/>
      <c r="M888" s="4"/>
    </row>
    <row r="889" spans="1:13" s="5" customFormat="1" ht="21" x14ac:dyDescent="0.2">
      <c r="A889" s="418"/>
      <c r="B889" s="420"/>
      <c r="C889" s="384"/>
      <c r="D889" s="43" t="s">
        <v>14</v>
      </c>
      <c r="E889" s="60">
        <f>E890+E891+E892</f>
        <v>9556000</v>
      </c>
      <c r="F889" s="60">
        <f>F890+F891+F892</f>
        <v>9556000</v>
      </c>
      <c r="G889" s="333"/>
      <c r="H889" s="333"/>
      <c r="I889" s="333"/>
      <c r="J889" s="333"/>
      <c r="K889" s="335"/>
      <c r="L889" s="452"/>
      <c r="M889" s="4"/>
    </row>
    <row r="890" spans="1:13" s="5" customFormat="1" ht="12.75" x14ac:dyDescent="0.2">
      <c r="A890" s="418"/>
      <c r="B890" s="420"/>
      <c r="C890" s="384"/>
      <c r="D890" s="43" t="s">
        <v>17</v>
      </c>
      <c r="E890" s="60">
        <f t="shared" ref="E890:F893" si="41">E896</f>
        <v>9556000</v>
      </c>
      <c r="F890" s="60">
        <f t="shared" ref="F890" si="42">F896</f>
        <v>9556000</v>
      </c>
      <c r="G890" s="333"/>
      <c r="H890" s="333"/>
      <c r="I890" s="333"/>
      <c r="J890" s="333"/>
      <c r="K890" s="335"/>
      <c r="L890" s="452"/>
      <c r="M890" s="4"/>
    </row>
    <row r="891" spans="1:13" s="5" customFormat="1" ht="12.75" x14ac:dyDescent="0.2">
      <c r="A891" s="418"/>
      <c r="B891" s="420"/>
      <c r="C891" s="384"/>
      <c r="D891" s="40" t="s">
        <v>20</v>
      </c>
      <c r="E891" s="60">
        <f t="shared" si="41"/>
        <v>0</v>
      </c>
      <c r="F891" s="60">
        <f t="shared" si="41"/>
        <v>0</v>
      </c>
      <c r="G891" s="333"/>
      <c r="H891" s="333"/>
      <c r="I891" s="333"/>
      <c r="J891" s="333"/>
      <c r="K891" s="335"/>
      <c r="L891" s="452"/>
      <c r="M891" s="4"/>
    </row>
    <row r="892" spans="1:13" s="5" customFormat="1" ht="21" x14ac:dyDescent="0.2">
      <c r="A892" s="418"/>
      <c r="B892" s="420"/>
      <c r="C892" s="384"/>
      <c r="D892" s="43" t="s">
        <v>23</v>
      </c>
      <c r="E892" s="60">
        <f t="shared" si="41"/>
        <v>0</v>
      </c>
      <c r="F892" s="60">
        <f t="shared" si="41"/>
        <v>0</v>
      </c>
      <c r="G892" s="333"/>
      <c r="H892" s="333"/>
      <c r="I892" s="333"/>
      <c r="J892" s="333"/>
      <c r="K892" s="335"/>
      <c r="L892" s="452"/>
      <c r="M892" s="4"/>
    </row>
    <row r="893" spans="1:13" s="5" customFormat="1" ht="12.75" x14ac:dyDescent="0.2">
      <c r="A893" s="419"/>
      <c r="B893" s="421"/>
      <c r="C893" s="385"/>
      <c r="D893" s="40" t="s">
        <v>39</v>
      </c>
      <c r="E893" s="74">
        <f t="shared" si="41"/>
        <v>0</v>
      </c>
      <c r="F893" s="74">
        <f t="shared" si="41"/>
        <v>0</v>
      </c>
      <c r="G893" s="334"/>
      <c r="H893" s="334"/>
      <c r="I893" s="334"/>
      <c r="J893" s="334"/>
      <c r="K893" s="336"/>
      <c r="L893" s="453"/>
      <c r="M893" s="4"/>
    </row>
    <row r="894" spans="1:13" s="4" customFormat="1" ht="12.75" x14ac:dyDescent="0.2">
      <c r="A894" s="328" t="s">
        <v>419</v>
      </c>
      <c r="B894" s="330" t="s">
        <v>420</v>
      </c>
      <c r="C894" s="330"/>
      <c r="D894" s="28" t="s">
        <v>11</v>
      </c>
      <c r="E894" s="61">
        <f>E895+E899</f>
        <v>9556000</v>
      </c>
      <c r="F894" s="61">
        <f>F895+F899</f>
        <v>9556000</v>
      </c>
      <c r="G894" s="357"/>
      <c r="H894" s="196"/>
      <c r="I894" s="196"/>
      <c r="J894" s="196"/>
      <c r="K894" s="197"/>
      <c r="L894" s="294"/>
    </row>
    <row r="895" spans="1:13" s="4" customFormat="1" ht="21" x14ac:dyDescent="0.2">
      <c r="A895" s="329"/>
      <c r="B895" s="331"/>
      <c r="C895" s="356"/>
      <c r="D895" s="23" t="s">
        <v>14</v>
      </c>
      <c r="E895" s="62">
        <f>E896+E897+E898</f>
        <v>9556000</v>
      </c>
      <c r="F895" s="62">
        <f>F896+F897+F898</f>
        <v>9556000</v>
      </c>
      <c r="G895" s="358"/>
      <c r="H895" s="205"/>
      <c r="I895" s="205"/>
      <c r="J895" s="205"/>
      <c r="K895" s="104"/>
      <c r="L895" s="295"/>
    </row>
    <row r="896" spans="1:13" s="4" customFormat="1" ht="12.75" x14ac:dyDescent="0.2">
      <c r="A896" s="329"/>
      <c r="B896" s="331"/>
      <c r="C896" s="356"/>
      <c r="D896" s="23" t="s">
        <v>17</v>
      </c>
      <c r="E896" s="62">
        <f>E902+E908</f>
        <v>9556000</v>
      </c>
      <c r="F896" s="62">
        <f>F902+F908</f>
        <v>9556000</v>
      </c>
      <c r="G896" s="358"/>
      <c r="H896" s="205"/>
      <c r="I896" s="205"/>
      <c r="J896" s="205"/>
      <c r="K896" s="104"/>
      <c r="L896" s="295"/>
    </row>
    <row r="897" spans="1:13" s="4" customFormat="1" ht="12.75" x14ac:dyDescent="0.2">
      <c r="A897" s="329"/>
      <c r="B897" s="331"/>
      <c r="C897" s="356"/>
      <c r="D897" s="28" t="s">
        <v>20</v>
      </c>
      <c r="E897" s="62">
        <f t="shared" ref="E897:F899" si="43">E903+E909</f>
        <v>0</v>
      </c>
      <c r="F897" s="62">
        <f t="shared" ref="F897" si="44">F903+F909</f>
        <v>0</v>
      </c>
      <c r="G897" s="358"/>
      <c r="H897" s="205"/>
      <c r="I897" s="205"/>
      <c r="J897" s="205"/>
      <c r="K897" s="104"/>
      <c r="L897" s="295"/>
    </row>
    <row r="898" spans="1:13" s="4" customFormat="1" ht="21" x14ac:dyDescent="0.2">
      <c r="A898" s="329"/>
      <c r="B898" s="331"/>
      <c r="C898" s="356"/>
      <c r="D898" s="23" t="s">
        <v>23</v>
      </c>
      <c r="E898" s="62">
        <f t="shared" si="43"/>
        <v>0</v>
      </c>
      <c r="F898" s="62">
        <f t="shared" si="43"/>
        <v>0</v>
      </c>
      <c r="G898" s="358"/>
      <c r="H898" s="205"/>
      <c r="I898" s="205"/>
      <c r="J898" s="205"/>
      <c r="K898" s="104"/>
      <c r="L898" s="295"/>
    </row>
    <row r="899" spans="1:13" s="4" customFormat="1" ht="12.75" x14ac:dyDescent="0.2">
      <c r="A899" s="432"/>
      <c r="B899" s="401"/>
      <c r="C899" s="422"/>
      <c r="D899" s="48" t="s">
        <v>39</v>
      </c>
      <c r="E899" s="62">
        <f t="shared" si="43"/>
        <v>0</v>
      </c>
      <c r="F899" s="62">
        <f t="shared" si="43"/>
        <v>0</v>
      </c>
      <c r="G899" s="362"/>
      <c r="H899" s="207"/>
      <c r="I899" s="207"/>
      <c r="J899" s="207"/>
      <c r="K899" s="105"/>
      <c r="L899" s="296"/>
    </row>
    <row r="900" spans="1:13" ht="12.75" x14ac:dyDescent="0.2">
      <c r="A900" s="318" t="s">
        <v>421</v>
      </c>
      <c r="B900" s="318" t="s">
        <v>422</v>
      </c>
      <c r="C900" s="427" t="s">
        <v>312</v>
      </c>
      <c r="D900" s="28" t="s">
        <v>11</v>
      </c>
      <c r="E900" s="24">
        <f>E901+E905</f>
        <v>3092000</v>
      </c>
      <c r="F900" s="24">
        <f>F901+F905</f>
        <v>3092000</v>
      </c>
      <c r="G900" s="189"/>
      <c r="H900" s="307" t="s">
        <v>423</v>
      </c>
      <c r="I900" s="284" t="s">
        <v>45</v>
      </c>
      <c r="J900" s="324">
        <v>95</v>
      </c>
      <c r="K900" s="298">
        <v>98</v>
      </c>
      <c r="L900" s="280"/>
    </row>
    <row r="901" spans="1:13" ht="21" x14ac:dyDescent="0.2">
      <c r="A901" s="347"/>
      <c r="B901" s="320"/>
      <c r="C901" s="428"/>
      <c r="D901" s="23" t="s">
        <v>14</v>
      </c>
      <c r="E901" s="24">
        <f>E902+E903+E904</f>
        <v>3092000</v>
      </c>
      <c r="F901" s="24">
        <f>F902+F903+F904</f>
        <v>3092000</v>
      </c>
      <c r="G901" s="190"/>
      <c r="H901" s="341"/>
      <c r="I901" s="285"/>
      <c r="J901" s="326"/>
      <c r="K901" s="299"/>
      <c r="L901" s="281"/>
    </row>
    <row r="902" spans="1:13" ht="12.75" x14ac:dyDescent="0.2">
      <c r="A902" s="347"/>
      <c r="B902" s="320"/>
      <c r="C902" s="428"/>
      <c r="D902" s="48" t="s">
        <v>17</v>
      </c>
      <c r="E902" s="185">
        <v>3092000</v>
      </c>
      <c r="F902" s="24">
        <v>3092000</v>
      </c>
      <c r="G902" s="190"/>
      <c r="H902" s="341"/>
      <c r="I902" s="285"/>
      <c r="J902" s="326"/>
      <c r="K902" s="299"/>
      <c r="L902" s="281"/>
    </row>
    <row r="903" spans="1:13" ht="12.75" x14ac:dyDescent="0.2">
      <c r="A903" s="347"/>
      <c r="B903" s="320"/>
      <c r="C903" s="428"/>
      <c r="D903" s="28" t="s">
        <v>20</v>
      </c>
      <c r="E903" s="24">
        <v>0</v>
      </c>
      <c r="F903" s="24">
        <v>0</v>
      </c>
      <c r="G903" s="190"/>
      <c r="H903" s="313"/>
      <c r="I903" s="309"/>
      <c r="J903" s="430"/>
      <c r="K903" s="311"/>
      <c r="L903" s="281"/>
    </row>
    <row r="904" spans="1:13" ht="21" x14ac:dyDescent="0.2">
      <c r="A904" s="347"/>
      <c r="B904" s="320"/>
      <c r="C904" s="428"/>
      <c r="D904" s="23" t="s">
        <v>23</v>
      </c>
      <c r="E904" s="186">
        <v>0</v>
      </c>
      <c r="F904" s="185">
        <v>0</v>
      </c>
      <c r="G904" s="190"/>
      <c r="H904" s="313"/>
      <c r="I904" s="309"/>
      <c r="J904" s="430"/>
      <c r="K904" s="311"/>
      <c r="L904" s="281"/>
    </row>
    <row r="905" spans="1:13" ht="12.75" x14ac:dyDescent="0.2">
      <c r="A905" s="355"/>
      <c r="B905" s="337"/>
      <c r="C905" s="428"/>
      <c r="D905" s="28" t="s">
        <v>39</v>
      </c>
      <c r="E905" s="24">
        <v>0</v>
      </c>
      <c r="F905" s="24">
        <v>0</v>
      </c>
      <c r="G905" s="191"/>
      <c r="H905" s="314"/>
      <c r="I905" s="310"/>
      <c r="J905" s="431"/>
      <c r="K905" s="312"/>
      <c r="L905" s="282"/>
    </row>
    <row r="906" spans="1:13" ht="12.75" x14ac:dyDescent="0.2">
      <c r="A906" s="318" t="s">
        <v>424</v>
      </c>
      <c r="B906" s="318" t="s">
        <v>425</v>
      </c>
      <c r="C906" s="427" t="s">
        <v>312</v>
      </c>
      <c r="D906" s="28" t="s">
        <v>11</v>
      </c>
      <c r="E906" s="46">
        <f>E907+E911</f>
        <v>6464000</v>
      </c>
      <c r="F906" s="46">
        <f>F907+F911</f>
        <v>6464000</v>
      </c>
      <c r="G906" s="77"/>
      <c r="H906" s="307" t="s">
        <v>426</v>
      </c>
      <c r="I906" s="284" t="s">
        <v>45</v>
      </c>
      <c r="J906" s="324">
        <v>88</v>
      </c>
      <c r="K906" s="298">
        <v>88.4</v>
      </c>
      <c r="L906" s="280"/>
    </row>
    <row r="907" spans="1:13" ht="21" x14ac:dyDescent="0.2">
      <c r="A907" s="347"/>
      <c r="B907" s="320"/>
      <c r="C907" s="428"/>
      <c r="D907" s="23" t="s">
        <v>14</v>
      </c>
      <c r="E907" s="46">
        <f>E908+E909+E910</f>
        <v>6464000</v>
      </c>
      <c r="F907" s="215">
        <f>F908+F909+F910</f>
        <v>6464000</v>
      </c>
      <c r="G907" s="211"/>
      <c r="H907" s="341"/>
      <c r="I907" s="285"/>
      <c r="J907" s="326"/>
      <c r="K907" s="299"/>
      <c r="L907" s="281"/>
    </row>
    <row r="908" spans="1:13" ht="12.75" x14ac:dyDescent="0.2">
      <c r="A908" s="347"/>
      <c r="B908" s="320"/>
      <c r="C908" s="428"/>
      <c r="D908" s="48" t="s">
        <v>17</v>
      </c>
      <c r="E908" s="214">
        <v>6464000</v>
      </c>
      <c r="F908" s="46">
        <v>6464000</v>
      </c>
      <c r="G908" s="211"/>
      <c r="H908" s="341"/>
      <c r="I908" s="285"/>
      <c r="J908" s="326"/>
      <c r="K908" s="299"/>
      <c r="L908" s="281"/>
    </row>
    <row r="909" spans="1:13" ht="12.75" x14ac:dyDescent="0.2">
      <c r="A909" s="347"/>
      <c r="B909" s="320"/>
      <c r="C909" s="428"/>
      <c r="D909" s="28" t="s">
        <v>20</v>
      </c>
      <c r="E909" s="46">
        <v>0</v>
      </c>
      <c r="F909" s="46">
        <v>0</v>
      </c>
      <c r="G909" s="211"/>
      <c r="H909" s="313"/>
      <c r="I909" s="309"/>
      <c r="J909" s="430"/>
      <c r="K909" s="311"/>
      <c r="L909" s="281"/>
    </row>
    <row r="910" spans="1:13" ht="21" x14ac:dyDescent="0.2">
      <c r="A910" s="347"/>
      <c r="B910" s="320"/>
      <c r="C910" s="428"/>
      <c r="D910" s="23" t="s">
        <v>23</v>
      </c>
      <c r="E910" s="215">
        <v>0</v>
      </c>
      <c r="F910" s="214">
        <v>0</v>
      </c>
      <c r="G910" s="211"/>
      <c r="H910" s="313"/>
      <c r="I910" s="309"/>
      <c r="J910" s="430"/>
      <c r="K910" s="311"/>
      <c r="L910" s="281"/>
    </row>
    <row r="911" spans="1:13" ht="12.75" x14ac:dyDescent="0.2">
      <c r="A911" s="355"/>
      <c r="B911" s="337"/>
      <c r="C911" s="428"/>
      <c r="D911" s="28" t="s">
        <v>39</v>
      </c>
      <c r="E911" s="24">
        <v>0</v>
      </c>
      <c r="F911" s="24">
        <v>0</v>
      </c>
      <c r="G911" s="212"/>
      <c r="H911" s="314"/>
      <c r="I911" s="310"/>
      <c r="J911" s="431"/>
      <c r="K911" s="312"/>
      <c r="L911" s="282"/>
    </row>
    <row r="912" spans="1:13" s="5" customFormat="1" ht="12.75" x14ac:dyDescent="0.2">
      <c r="A912" s="417" t="s">
        <v>427</v>
      </c>
      <c r="B912" s="383" t="s">
        <v>428</v>
      </c>
      <c r="C912" s="383"/>
      <c r="D912" s="43" t="s">
        <v>11</v>
      </c>
      <c r="E912" s="60">
        <f>E913+E917</f>
        <v>1425242643.9400001</v>
      </c>
      <c r="F912" s="60">
        <f>F913+F917</f>
        <v>1096771942.5</v>
      </c>
      <c r="G912" s="332"/>
      <c r="H912" s="332"/>
      <c r="I912" s="332"/>
      <c r="J912" s="332"/>
      <c r="K912" s="335"/>
      <c r="L912" s="451"/>
      <c r="M912" s="4"/>
    </row>
    <row r="913" spans="1:13" s="5" customFormat="1" ht="21" x14ac:dyDescent="0.2">
      <c r="A913" s="418"/>
      <c r="B913" s="420"/>
      <c r="C913" s="384"/>
      <c r="D913" s="43" t="s">
        <v>14</v>
      </c>
      <c r="E913" s="60">
        <f>E914+E915+E916</f>
        <v>1425242643.9400001</v>
      </c>
      <c r="F913" s="60">
        <f>F914+F915+F916</f>
        <v>1096771942.5</v>
      </c>
      <c r="G913" s="333"/>
      <c r="H913" s="333"/>
      <c r="I913" s="333"/>
      <c r="J913" s="333"/>
      <c r="K913" s="335"/>
      <c r="L913" s="452"/>
      <c r="M913" s="4"/>
    </row>
    <row r="914" spans="1:13" s="5" customFormat="1" ht="12.75" x14ac:dyDescent="0.2">
      <c r="A914" s="418"/>
      <c r="B914" s="420"/>
      <c r="C914" s="384"/>
      <c r="D914" s="43" t="s">
        <v>17</v>
      </c>
      <c r="E914" s="60">
        <f>E920+E931+E943+E955+E979</f>
        <v>106672843.94</v>
      </c>
      <c r="F914" s="60">
        <f>F920+F931+F943+F955+F979</f>
        <v>53362433.869999997</v>
      </c>
      <c r="G914" s="333"/>
      <c r="H914" s="333"/>
      <c r="I914" s="333"/>
      <c r="J914" s="333"/>
      <c r="K914" s="335"/>
      <c r="L914" s="452"/>
      <c r="M914" s="4"/>
    </row>
    <row r="915" spans="1:13" s="5" customFormat="1" ht="12.75" x14ac:dyDescent="0.2">
      <c r="A915" s="418"/>
      <c r="B915" s="420"/>
      <c r="C915" s="384"/>
      <c r="D915" s="40" t="s">
        <v>20</v>
      </c>
      <c r="E915" s="60">
        <f>E921+E932+E944+E956+E980</f>
        <v>1318569800</v>
      </c>
      <c r="F915" s="60">
        <f>F921+F932+F944+F956+F980</f>
        <v>1043409508.6300001</v>
      </c>
      <c r="G915" s="333"/>
      <c r="H915" s="333"/>
      <c r="I915" s="333"/>
      <c r="J915" s="333"/>
      <c r="K915" s="335"/>
      <c r="L915" s="452"/>
      <c r="M915" s="4"/>
    </row>
    <row r="916" spans="1:13" s="5" customFormat="1" ht="21" x14ac:dyDescent="0.2">
      <c r="A916" s="418"/>
      <c r="B916" s="420"/>
      <c r="C916" s="384"/>
      <c r="D916" s="43" t="s">
        <v>23</v>
      </c>
      <c r="E916" s="60">
        <f>E922+E933+E945+E957</f>
        <v>0</v>
      </c>
      <c r="F916" s="60">
        <f>F922+F933+F945+F957</f>
        <v>0</v>
      </c>
      <c r="G916" s="333"/>
      <c r="H916" s="333"/>
      <c r="I916" s="333"/>
      <c r="J916" s="333"/>
      <c r="K916" s="335"/>
      <c r="L916" s="452"/>
      <c r="M916" s="4"/>
    </row>
    <row r="917" spans="1:13" s="5" customFormat="1" ht="12.75" x14ac:dyDescent="0.2">
      <c r="A917" s="419"/>
      <c r="B917" s="421"/>
      <c r="C917" s="385"/>
      <c r="D917" s="40" t="s">
        <v>39</v>
      </c>
      <c r="E917" s="60">
        <f>E923+E934+E946+E958</f>
        <v>0</v>
      </c>
      <c r="F917" s="60">
        <f>F923+F934+F946+F958</f>
        <v>0</v>
      </c>
      <c r="G917" s="334"/>
      <c r="H917" s="334"/>
      <c r="I917" s="334"/>
      <c r="J917" s="334"/>
      <c r="K917" s="336"/>
      <c r="L917" s="453"/>
      <c r="M917" s="4"/>
    </row>
    <row r="918" spans="1:13" s="4" customFormat="1" ht="12.75" x14ac:dyDescent="0.2">
      <c r="A918" s="328" t="s">
        <v>429</v>
      </c>
      <c r="B918" s="330" t="s">
        <v>430</v>
      </c>
      <c r="C918" s="330"/>
      <c r="D918" s="28" t="s">
        <v>11</v>
      </c>
      <c r="E918" s="61">
        <f>E919+E923</f>
        <v>0</v>
      </c>
      <c r="F918" s="61">
        <f>F919+F923</f>
        <v>0</v>
      </c>
      <c r="G918" s="357"/>
      <c r="H918" s="307" t="s">
        <v>431</v>
      </c>
      <c r="I918" s="284" t="s">
        <v>22</v>
      </c>
      <c r="J918" s="284">
        <v>2417</v>
      </c>
      <c r="K918" s="298">
        <v>2417</v>
      </c>
      <c r="L918" s="280"/>
    </row>
    <row r="919" spans="1:13" s="4" customFormat="1" ht="21" x14ac:dyDescent="0.2">
      <c r="A919" s="329"/>
      <c r="B919" s="331"/>
      <c r="C919" s="356"/>
      <c r="D919" s="23" t="s">
        <v>14</v>
      </c>
      <c r="E919" s="62">
        <f>E920+E921+E922</f>
        <v>0</v>
      </c>
      <c r="F919" s="62">
        <f>F920+F921+F922</f>
        <v>0</v>
      </c>
      <c r="G919" s="358"/>
      <c r="H919" s="341"/>
      <c r="I919" s="309"/>
      <c r="J919" s="309"/>
      <c r="K919" s="311"/>
      <c r="L919" s="281"/>
    </row>
    <row r="920" spans="1:13" s="4" customFormat="1" ht="12.75" x14ac:dyDescent="0.2">
      <c r="A920" s="329"/>
      <c r="B920" s="331"/>
      <c r="C920" s="356"/>
      <c r="D920" s="23" t="s">
        <v>17</v>
      </c>
      <c r="E920" s="62">
        <v>0</v>
      </c>
      <c r="F920" s="62">
        <v>0</v>
      </c>
      <c r="G920" s="358"/>
      <c r="H920" s="341"/>
      <c r="I920" s="309"/>
      <c r="J920" s="309"/>
      <c r="K920" s="311"/>
      <c r="L920" s="281"/>
    </row>
    <row r="921" spans="1:13" s="4" customFormat="1" ht="12.75" x14ac:dyDescent="0.2">
      <c r="A921" s="329"/>
      <c r="B921" s="331"/>
      <c r="C921" s="356"/>
      <c r="D921" s="28" t="s">
        <v>20</v>
      </c>
      <c r="E921" s="62">
        <v>0</v>
      </c>
      <c r="F921" s="62">
        <v>0</v>
      </c>
      <c r="G921" s="358"/>
      <c r="H921" s="341"/>
      <c r="I921" s="309"/>
      <c r="J921" s="310"/>
      <c r="K921" s="312"/>
      <c r="L921" s="282"/>
    </row>
    <row r="922" spans="1:13" s="4" customFormat="1" ht="21" x14ac:dyDescent="0.2">
      <c r="A922" s="329"/>
      <c r="B922" s="331"/>
      <c r="C922" s="356"/>
      <c r="D922" s="23" t="s">
        <v>23</v>
      </c>
      <c r="E922" s="62">
        <v>0</v>
      </c>
      <c r="F922" s="62">
        <v>0</v>
      </c>
      <c r="G922" s="358"/>
      <c r="H922" s="307" t="s">
        <v>432</v>
      </c>
      <c r="I922" s="284" t="s">
        <v>22</v>
      </c>
      <c r="J922" s="284">
        <v>54</v>
      </c>
      <c r="K922" s="298">
        <v>54</v>
      </c>
      <c r="L922" s="280"/>
    </row>
    <row r="923" spans="1:13" s="4" customFormat="1" ht="12.75" x14ac:dyDescent="0.2">
      <c r="A923" s="329"/>
      <c r="B923" s="331"/>
      <c r="C923" s="356"/>
      <c r="D923" s="48" t="s">
        <v>39</v>
      </c>
      <c r="E923" s="75">
        <v>0</v>
      </c>
      <c r="F923" s="75">
        <v>0</v>
      </c>
      <c r="G923" s="358"/>
      <c r="H923" s="313"/>
      <c r="I923" s="309"/>
      <c r="J923" s="309"/>
      <c r="K923" s="311"/>
      <c r="L923" s="281"/>
    </row>
    <row r="924" spans="1:13" ht="12.75" x14ac:dyDescent="0.2">
      <c r="A924" s="76"/>
      <c r="B924" s="55"/>
      <c r="C924" s="52"/>
      <c r="D924" s="38"/>
      <c r="E924" s="126"/>
      <c r="F924" s="126"/>
      <c r="G924" s="134"/>
      <c r="H924" s="314"/>
      <c r="I924" s="310"/>
      <c r="J924" s="310"/>
      <c r="K924" s="312"/>
      <c r="L924" s="282"/>
    </row>
    <row r="925" spans="1:13" ht="84" x14ac:dyDescent="0.2">
      <c r="A925" s="63"/>
      <c r="B925" s="55"/>
      <c r="C925" s="52"/>
      <c r="D925" s="38"/>
      <c r="E925" s="126"/>
      <c r="F925" s="126"/>
      <c r="G925" s="134"/>
      <c r="H925" s="121" t="s">
        <v>433</v>
      </c>
      <c r="I925" s="120" t="s">
        <v>22</v>
      </c>
      <c r="J925" s="254">
        <v>837</v>
      </c>
      <c r="K925" s="195">
        <v>837</v>
      </c>
      <c r="L925" s="208"/>
    </row>
    <row r="926" spans="1:13" ht="84" x14ac:dyDescent="0.2">
      <c r="A926" s="63"/>
      <c r="B926" s="55"/>
      <c r="C926" s="52"/>
      <c r="D926" s="38"/>
      <c r="E926" s="126"/>
      <c r="F926" s="126"/>
      <c r="G926" s="134"/>
      <c r="H926" s="29" t="s">
        <v>434</v>
      </c>
      <c r="I926" s="30" t="s">
        <v>22</v>
      </c>
      <c r="J926" s="262">
        <v>1580</v>
      </c>
      <c r="K926" s="232">
        <v>1580</v>
      </c>
      <c r="L926" s="208"/>
    </row>
    <row r="927" spans="1:13" ht="77.25" customHeight="1" x14ac:dyDescent="0.2">
      <c r="A927" s="63"/>
      <c r="B927" s="55"/>
      <c r="C927" s="52"/>
      <c r="D927" s="38"/>
      <c r="E927" s="126"/>
      <c r="F927" s="126"/>
      <c r="G927" s="134"/>
      <c r="H927" s="29" t="s">
        <v>435</v>
      </c>
      <c r="I927" s="30" t="s">
        <v>45</v>
      </c>
      <c r="J927" s="263">
        <v>1.4</v>
      </c>
      <c r="K927" s="232">
        <v>1.4</v>
      </c>
      <c r="L927" s="208"/>
    </row>
    <row r="928" spans="1:13" ht="88.5" customHeight="1" x14ac:dyDescent="0.2">
      <c r="A928" s="63"/>
      <c r="B928" s="55"/>
      <c r="C928" s="52"/>
      <c r="D928" s="38"/>
      <c r="E928" s="126"/>
      <c r="F928" s="126"/>
      <c r="G928" s="134"/>
      <c r="H928" s="29" t="s">
        <v>436</v>
      </c>
      <c r="I928" s="30" t="s">
        <v>45</v>
      </c>
      <c r="J928" s="262">
        <v>90</v>
      </c>
      <c r="K928" s="232">
        <v>90</v>
      </c>
      <c r="L928" s="208"/>
    </row>
    <row r="929" spans="1:13" s="4" customFormat="1" ht="12.75" x14ac:dyDescent="0.2">
      <c r="A929" s="328" t="s">
        <v>437</v>
      </c>
      <c r="B929" s="330" t="s">
        <v>438</v>
      </c>
      <c r="C929" s="330"/>
      <c r="D929" s="28" t="s">
        <v>11</v>
      </c>
      <c r="E929" s="61">
        <f>E930+E934</f>
        <v>52000000</v>
      </c>
      <c r="F929" s="61">
        <f>F930+F934</f>
        <v>43250000</v>
      </c>
      <c r="G929" s="357"/>
      <c r="H929" s="307"/>
      <c r="I929" s="284"/>
      <c r="J929" s="284"/>
      <c r="K929" s="298"/>
      <c r="L929" s="280"/>
    </row>
    <row r="930" spans="1:13" s="4" customFormat="1" ht="21" x14ac:dyDescent="0.2">
      <c r="A930" s="329"/>
      <c r="B930" s="331"/>
      <c r="C930" s="356"/>
      <c r="D930" s="23" t="s">
        <v>14</v>
      </c>
      <c r="E930" s="62">
        <f>E931+E932+E933</f>
        <v>52000000</v>
      </c>
      <c r="F930" s="62">
        <f>F931+F932+F933</f>
        <v>43250000</v>
      </c>
      <c r="G930" s="358"/>
      <c r="H930" s="316"/>
      <c r="I930" s="285"/>
      <c r="J930" s="285"/>
      <c r="K930" s="299"/>
      <c r="L930" s="281"/>
    </row>
    <row r="931" spans="1:13" s="4" customFormat="1" ht="12.75" x14ac:dyDescent="0.2">
      <c r="A931" s="329"/>
      <c r="B931" s="331"/>
      <c r="C931" s="356"/>
      <c r="D931" s="23" t="s">
        <v>17</v>
      </c>
      <c r="E931" s="62">
        <f t="shared" ref="E931:F934" si="45">E937</f>
        <v>3640000</v>
      </c>
      <c r="F931" s="62">
        <f t="shared" si="45"/>
        <v>3027500</v>
      </c>
      <c r="G931" s="358"/>
      <c r="H931" s="316"/>
      <c r="I931" s="285"/>
      <c r="J931" s="285"/>
      <c r="K931" s="299"/>
      <c r="L931" s="281"/>
    </row>
    <row r="932" spans="1:13" s="4" customFormat="1" ht="12.75" x14ac:dyDescent="0.2">
      <c r="A932" s="329"/>
      <c r="B932" s="331"/>
      <c r="C932" s="356"/>
      <c r="D932" s="28" t="s">
        <v>20</v>
      </c>
      <c r="E932" s="62">
        <f t="shared" si="45"/>
        <v>48360000</v>
      </c>
      <c r="F932" s="62">
        <f t="shared" si="45"/>
        <v>40222500</v>
      </c>
      <c r="G932" s="358"/>
      <c r="H932" s="316"/>
      <c r="I932" s="285"/>
      <c r="J932" s="285"/>
      <c r="K932" s="299"/>
      <c r="L932" s="281"/>
    </row>
    <row r="933" spans="1:13" s="4" customFormat="1" ht="21" x14ac:dyDescent="0.2">
      <c r="A933" s="329"/>
      <c r="B933" s="331"/>
      <c r="C933" s="356"/>
      <c r="D933" s="23" t="s">
        <v>23</v>
      </c>
      <c r="E933" s="62">
        <f t="shared" si="45"/>
        <v>0</v>
      </c>
      <c r="F933" s="62">
        <f t="shared" si="45"/>
        <v>0</v>
      </c>
      <c r="G933" s="358"/>
      <c r="H933" s="316"/>
      <c r="I933" s="285"/>
      <c r="J933" s="285"/>
      <c r="K933" s="299"/>
      <c r="L933" s="281"/>
    </row>
    <row r="934" spans="1:13" s="4" customFormat="1" ht="12.75" x14ac:dyDescent="0.2">
      <c r="A934" s="329"/>
      <c r="B934" s="331"/>
      <c r="C934" s="356"/>
      <c r="D934" s="48" t="s">
        <v>39</v>
      </c>
      <c r="E934" s="62">
        <f t="shared" si="45"/>
        <v>0</v>
      </c>
      <c r="F934" s="62">
        <f t="shared" si="45"/>
        <v>0</v>
      </c>
      <c r="G934" s="358"/>
      <c r="H934" s="308"/>
      <c r="I934" s="286"/>
      <c r="J934" s="286"/>
      <c r="K934" s="300"/>
      <c r="L934" s="282"/>
    </row>
    <row r="935" spans="1:13" ht="12.75" x14ac:dyDescent="0.2">
      <c r="A935" s="318" t="s">
        <v>439</v>
      </c>
      <c r="B935" s="318" t="s">
        <v>440</v>
      </c>
      <c r="C935" s="318" t="s">
        <v>10</v>
      </c>
      <c r="D935" s="28" t="s">
        <v>11</v>
      </c>
      <c r="E935" s="46">
        <f>E936+E940</f>
        <v>52000000</v>
      </c>
      <c r="F935" s="46">
        <f>F936+F940</f>
        <v>43250000</v>
      </c>
      <c r="G935" s="284" t="s">
        <v>676</v>
      </c>
      <c r="H935" s="307" t="s">
        <v>441</v>
      </c>
      <c r="I935" s="284" t="s">
        <v>22</v>
      </c>
      <c r="J935" s="284">
        <v>46</v>
      </c>
      <c r="K935" s="298">
        <v>46</v>
      </c>
      <c r="L935" s="280"/>
    </row>
    <row r="936" spans="1:13" ht="21" x14ac:dyDescent="0.2">
      <c r="A936" s="347"/>
      <c r="B936" s="320"/>
      <c r="C936" s="319"/>
      <c r="D936" s="23" t="s">
        <v>14</v>
      </c>
      <c r="E936" s="46">
        <f>E937+E938+E939</f>
        <v>52000000</v>
      </c>
      <c r="F936" s="215">
        <f>F937+F938+F939</f>
        <v>43250000</v>
      </c>
      <c r="G936" s="285"/>
      <c r="H936" s="341"/>
      <c r="I936" s="285"/>
      <c r="J936" s="285"/>
      <c r="K936" s="299"/>
      <c r="L936" s="281"/>
    </row>
    <row r="937" spans="1:13" ht="28.5" customHeight="1" x14ac:dyDescent="0.2">
      <c r="A937" s="347"/>
      <c r="B937" s="320"/>
      <c r="C937" s="319"/>
      <c r="D937" s="48" t="s">
        <v>17</v>
      </c>
      <c r="E937" s="214">
        <v>3640000</v>
      </c>
      <c r="F937" s="46">
        <v>3027500</v>
      </c>
      <c r="G937" s="285"/>
      <c r="H937" s="342"/>
      <c r="I937" s="309"/>
      <c r="J937" s="309"/>
      <c r="K937" s="311"/>
      <c r="L937" s="282"/>
    </row>
    <row r="938" spans="1:13" ht="12.75" x14ac:dyDescent="0.2">
      <c r="A938" s="347"/>
      <c r="B938" s="320"/>
      <c r="C938" s="319"/>
      <c r="D938" s="28" t="s">
        <v>20</v>
      </c>
      <c r="E938" s="46">
        <v>48360000</v>
      </c>
      <c r="F938" s="46">
        <v>40222500</v>
      </c>
      <c r="G938" s="285"/>
      <c r="H938" s="307" t="s">
        <v>442</v>
      </c>
      <c r="I938" s="284" t="s">
        <v>45</v>
      </c>
      <c r="J938" s="284">
        <v>100</v>
      </c>
      <c r="K938" s="298">
        <v>100</v>
      </c>
      <c r="L938" s="280"/>
    </row>
    <row r="939" spans="1:13" ht="21" x14ac:dyDescent="0.2">
      <c r="A939" s="347"/>
      <c r="B939" s="320"/>
      <c r="C939" s="319"/>
      <c r="D939" s="23" t="s">
        <v>23</v>
      </c>
      <c r="E939" s="215">
        <v>0</v>
      </c>
      <c r="F939" s="214">
        <v>0</v>
      </c>
      <c r="G939" s="285"/>
      <c r="H939" s="313"/>
      <c r="I939" s="285"/>
      <c r="J939" s="285"/>
      <c r="K939" s="299"/>
      <c r="L939" s="281"/>
    </row>
    <row r="940" spans="1:13" ht="44.25" customHeight="1" x14ac:dyDescent="0.2">
      <c r="A940" s="355"/>
      <c r="B940" s="320"/>
      <c r="C940" s="319"/>
      <c r="D940" s="48" t="s">
        <v>39</v>
      </c>
      <c r="E940" s="185">
        <v>0</v>
      </c>
      <c r="F940" s="185">
        <v>0</v>
      </c>
      <c r="G940" s="286"/>
      <c r="H940" s="313"/>
      <c r="I940" s="285"/>
      <c r="J940" s="285"/>
      <c r="K940" s="299"/>
      <c r="L940" s="282"/>
    </row>
    <row r="941" spans="1:13" ht="12.75" x14ac:dyDescent="0.2">
      <c r="A941" s="318" t="s">
        <v>443</v>
      </c>
      <c r="B941" s="318" t="s">
        <v>444</v>
      </c>
      <c r="C941" s="318" t="s">
        <v>10</v>
      </c>
      <c r="D941" s="28" t="s">
        <v>11</v>
      </c>
      <c r="E941" s="46">
        <f>E942+E946</f>
        <v>0</v>
      </c>
      <c r="F941" s="46">
        <f>F942+F946</f>
        <v>0</v>
      </c>
      <c r="G941" s="77"/>
      <c r="H941" s="284"/>
      <c r="I941" s="284"/>
      <c r="J941" s="284"/>
      <c r="K941" s="298"/>
      <c r="L941" s="280"/>
    </row>
    <row r="942" spans="1:13" s="7" customFormat="1" ht="21" x14ac:dyDescent="0.2">
      <c r="A942" s="347"/>
      <c r="B942" s="320"/>
      <c r="C942" s="319"/>
      <c r="D942" s="23" t="s">
        <v>14</v>
      </c>
      <c r="E942" s="46">
        <f>E943+E944+E945</f>
        <v>0</v>
      </c>
      <c r="F942" s="215">
        <f>F943+F944+F945</f>
        <v>0</v>
      </c>
      <c r="G942" s="211"/>
      <c r="H942" s="285"/>
      <c r="I942" s="285"/>
      <c r="J942" s="285"/>
      <c r="K942" s="299"/>
      <c r="L942" s="281"/>
      <c r="M942" s="112"/>
    </row>
    <row r="943" spans="1:13" ht="12.75" x14ac:dyDescent="0.2">
      <c r="A943" s="347"/>
      <c r="B943" s="320"/>
      <c r="C943" s="319"/>
      <c r="D943" s="48" t="s">
        <v>17</v>
      </c>
      <c r="E943" s="214">
        <f>E949</f>
        <v>0</v>
      </c>
      <c r="F943" s="46">
        <v>0</v>
      </c>
      <c r="G943" s="211"/>
      <c r="H943" s="285"/>
      <c r="I943" s="285"/>
      <c r="J943" s="285"/>
      <c r="K943" s="299"/>
      <c r="L943" s="281"/>
    </row>
    <row r="944" spans="1:13" ht="12.75" x14ac:dyDescent="0.2">
      <c r="A944" s="347"/>
      <c r="B944" s="320"/>
      <c r="C944" s="319"/>
      <c r="D944" s="28" t="s">
        <v>20</v>
      </c>
      <c r="E944" s="46">
        <f>E950</f>
        <v>0</v>
      </c>
      <c r="F944" s="46">
        <v>0</v>
      </c>
      <c r="G944" s="211"/>
      <c r="H944" s="285"/>
      <c r="I944" s="285"/>
      <c r="J944" s="285"/>
      <c r="K944" s="299"/>
      <c r="L944" s="281"/>
    </row>
    <row r="945" spans="1:12" ht="21" x14ac:dyDescent="0.2">
      <c r="A945" s="347"/>
      <c r="B945" s="320"/>
      <c r="C945" s="319"/>
      <c r="D945" s="23" t="s">
        <v>23</v>
      </c>
      <c r="E945" s="215">
        <f>E951</f>
        <v>0</v>
      </c>
      <c r="F945" s="214">
        <v>0</v>
      </c>
      <c r="G945" s="211"/>
      <c r="H945" s="285"/>
      <c r="I945" s="285"/>
      <c r="J945" s="285"/>
      <c r="K945" s="299"/>
      <c r="L945" s="281"/>
    </row>
    <row r="946" spans="1:12" ht="12.75" x14ac:dyDescent="0.2">
      <c r="A946" s="355"/>
      <c r="B946" s="320"/>
      <c r="C946" s="327"/>
      <c r="D946" s="48" t="s">
        <v>39</v>
      </c>
      <c r="E946" s="185">
        <f>E952</f>
        <v>0</v>
      </c>
      <c r="F946" s="185">
        <v>0</v>
      </c>
      <c r="G946" s="211"/>
      <c r="H946" s="286"/>
      <c r="I946" s="286"/>
      <c r="J946" s="286"/>
      <c r="K946" s="300"/>
      <c r="L946" s="282"/>
    </row>
    <row r="947" spans="1:12" ht="12.75" x14ac:dyDescent="0.2">
      <c r="A947" s="318" t="s">
        <v>445</v>
      </c>
      <c r="B947" s="318" t="s">
        <v>446</v>
      </c>
      <c r="C947" s="319" t="s">
        <v>10</v>
      </c>
      <c r="D947" s="28" t="s">
        <v>11</v>
      </c>
      <c r="E947" s="46">
        <f>E948+E952</f>
        <v>0</v>
      </c>
      <c r="F947" s="46">
        <f>F948+F952</f>
        <v>0</v>
      </c>
      <c r="G947" s="77"/>
      <c r="H947" s="307" t="s">
        <v>447</v>
      </c>
      <c r="I947" s="285" t="s">
        <v>45</v>
      </c>
      <c r="J947" s="285">
        <v>68.400000000000006</v>
      </c>
      <c r="K947" s="299">
        <v>80.599999999999994</v>
      </c>
      <c r="L947" s="280" t="s">
        <v>618</v>
      </c>
    </row>
    <row r="948" spans="1:12" ht="21" x14ac:dyDescent="0.2">
      <c r="A948" s="319"/>
      <c r="B948" s="320"/>
      <c r="C948" s="319"/>
      <c r="D948" s="23" t="s">
        <v>14</v>
      </c>
      <c r="E948" s="46">
        <f>E949+E950+E951</f>
        <v>0</v>
      </c>
      <c r="F948" s="215">
        <f>F949+F950+F951</f>
        <v>0</v>
      </c>
      <c r="G948" s="211"/>
      <c r="H948" s="341"/>
      <c r="I948" s="285"/>
      <c r="J948" s="285"/>
      <c r="K948" s="299"/>
      <c r="L948" s="281"/>
    </row>
    <row r="949" spans="1:12" ht="12.75" x14ac:dyDescent="0.2">
      <c r="A949" s="319"/>
      <c r="B949" s="320"/>
      <c r="C949" s="319"/>
      <c r="D949" s="48" t="s">
        <v>17</v>
      </c>
      <c r="E949" s="214">
        <v>0</v>
      </c>
      <c r="F949" s="46">
        <v>0</v>
      </c>
      <c r="G949" s="211"/>
      <c r="H949" s="342"/>
      <c r="I949" s="309"/>
      <c r="J949" s="309"/>
      <c r="K949" s="311"/>
      <c r="L949" s="282"/>
    </row>
    <row r="950" spans="1:12" ht="12.75" x14ac:dyDescent="0.2">
      <c r="A950" s="319"/>
      <c r="B950" s="320"/>
      <c r="C950" s="319"/>
      <c r="D950" s="28" t="s">
        <v>20</v>
      </c>
      <c r="E950" s="46">
        <v>0</v>
      </c>
      <c r="F950" s="46">
        <v>0</v>
      </c>
      <c r="G950" s="211"/>
      <c r="H950" s="307" t="s">
        <v>448</v>
      </c>
      <c r="I950" s="284" t="s">
        <v>91</v>
      </c>
      <c r="J950" s="284">
        <v>7447</v>
      </c>
      <c r="K950" s="298">
        <v>9224</v>
      </c>
      <c r="L950" s="280" t="s">
        <v>619</v>
      </c>
    </row>
    <row r="951" spans="1:12" ht="21" x14ac:dyDescent="0.2">
      <c r="A951" s="319"/>
      <c r="B951" s="320"/>
      <c r="C951" s="319"/>
      <c r="D951" s="23" t="s">
        <v>23</v>
      </c>
      <c r="E951" s="215">
        <v>0</v>
      </c>
      <c r="F951" s="214">
        <v>0</v>
      </c>
      <c r="G951" s="211"/>
      <c r="H951" s="313"/>
      <c r="I951" s="285"/>
      <c r="J951" s="285"/>
      <c r="K951" s="299"/>
      <c r="L951" s="281"/>
    </row>
    <row r="952" spans="1:12" ht="23.25" customHeight="1" x14ac:dyDescent="0.2">
      <c r="A952" s="327"/>
      <c r="B952" s="320"/>
      <c r="C952" s="319"/>
      <c r="D952" s="48" t="s">
        <v>39</v>
      </c>
      <c r="E952" s="185">
        <v>0</v>
      </c>
      <c r="F952" s="185">
        <v>0</v>
      </c>
      <c r="G952" s="211"/>
      <c r="H952" s="313"/>
      <c r="I952" s="285"/>
      <c r="J952" s="285"/>
      <c r="K952" s="299"/>
      <c r="L952" s="282"/>
    </row>
    <row r="953" spans="1:12" ht="12.75" x14ac:dyDescent="0.2">
      <c r="A953" s="318" t="s">
        <v>449</v>
      </c>
      <c r="B953" s="318" t="s">
        <v>450</v>
      </c>
      <c r="C953" s="318" t="s">
        <v>10</v>
      </c>
      <c r="D953" s="28" t="s">
        <v>11</v>
      </c>
      <c r="E953" s="46">
        <f>E954+E958</f>
        <v>12453840</v>
      </c>
      <c r="F953" s="46">
        <f>F954+F958</f>
        <v>10030515</v>
      </c>
      <c r="G953" s="77"/>
      <c r="H953" s="307"/>
      <c r="I953" s="284"/>
      <c r="J953" s="284"/>
      <c r="K953" s="298"/>
      <c r="L953" s="280"/>
    </row>
    <row r="954" spans="1:12" ht="21" x14ac:dyDescent="0.2">
      <c r="A954" s="319"/>
      <c r="B954" s="320"/>
      <c r="C954" s="319"/>
      <c r="D954" s="23" t="s">
        <v>14</v>
      </c>
      <c r="E954" s="46">
        <f>E955+E956+E957</f>
        <v>12453840</v>
      </c>
      <c r="F954" s="46">
        <f>F955+F956+F957</f>
        <v>10030515</v>
      </c>
      <c r="G954" s="78"/>
      <c r="H954" s="341"/>
      <c r="I954" s="285"/>
      <c r="J954" s="285"/>
      <c r="K954" s="299"/>
      <c r="L954" s="281"/>
    </row>
    <row r="955" spans="1:12" ht="12.75" x14ac:dyDescent="0.2">
      <c r="A955" s="319"/>
      <c r="B955" s="320"/>
      <c r="C955" s="319"/>
      <c r="D955" s="48" t="s">
        <v>17</v>
      </c>
      <c r="E955" s="214">
        <f>E961+E967+E973</f>
        <v>12453840</v>
      </c>
      <c r="F955" s="214">
        <f>F961+F967+F973</f>
        <v>10030515</v>
      </c>
      <c r="G955" s="78"/>
      <c r="H955" s="342"/>
      <c r="I955" s="310"/>
      <c r="J955" s="310"/>
      <c r="K955" s="312"/>
      <c r="L955" s="282"/>
    </row>
    <row r="956" spans="1:12" ht="12.75" x14ac:dyDescent="0.2">
      <c r="A956" s="319"/>
      <c r="B956" s="320"/>
      <c r="C956" s="319"/>
      <c r="D956" s="28" t="s">
        <v>20</v>
      </c>
      <c r="E956" s="46">
        <f t="shared" ref="E956:F958" si="46">E962+E968</f>
        <v>0</v>
      </c>
      <c r="F956" s="46">
        <f t="shared" ref="F956" si="47">F962+F968</f>
        <v>0</v>
      </c>
      <c r="G956" s="78"/>
      <c r="H956" s="307"/>
      <c r="I956" s="284"/>
      <c r="J956" s="284"/>
      <c r="K956" s="298"/>
      <c r="L956" s="280"/>
    </row>
    <row r="957" spans="1:12" ht="21" x14ac:dyDescent="0.2">
      <c r="A957" s="319"/>
      <c r="B957" s="320"/>
      <c r="C957" s="319"/>
      <c r="D957" s="23" t="s">
        <v>23</v>
      </c>
      <c r="E957" s="215">
        <f t="shared" si="46"/>
        <v>0</v>
      </c>
      <c r="F957" s="215">
        <f t="shared" si="46"/>
        <v>0</v>
      </c>
      <c r="G957" s="78"/>
      <c r="H957" s="313"/>
      <c r="I957" s="285"/>
      <c r="J957" s="285"/>
      <c r="K957" s="299"/>
      <c r="L957" s="281"/>
    </row>
    <row r="958" spans="1:12" ht="12.75" x14ac:dyDescent="0.2">
      <c r="A958" s="327"/>
      <c r="B958" s="320"/>
      <c r="C958" s="327"/>
      <c r="D958" s="48" t="s">
        <v>39</v>
      </c>
      <c r="E958" s="185">
        <f t="shared" si="46"/>
        <v>0</v>
      </c>
      <c r="F958" s="185">
        <f t="shared" si="46"/>
        <v>0</v>
      </c>
      <c r="G958" s="78"/>
      <c r="H958" s="313"/>
      <c r="I958" s="285"/>
      <c r="J958" s="285"/>
      <c r="K958" s="299"/>
      <c r="L958" s="282"/>
    </row>
    <row r="959" spans="1:12" ht="12.75" x14ac:dyDescent="0.2">
      <c r="A959" s="318" t="s">
        <v>451</v>
      </c>
      <c r="B959" s="318" t="s">
        <v>452</v>
      </c>
      <c r="C959" s="318"/>
      <c r="D959" s="28" t="s">
        <v>11</v>
      </c>
      <c r="E959" s="46">
        <f>E960+E964</f>
        <v>3000000</v>
      </c>
      <c r="F959" s="46">
        <f>F960+F964</f>
        <v>3000000</v>
      </c>
      <c r="G959" s="77"/>
      <c r="H959" s="307" t="s">
        <v>453</v>
      </c>
      <c r="I959" s="284" t="s">
        <v>91</v>
      </c>
      <c r="J959" s="284">
        <v>30</v>
      </c>
      <c r="K959" s="298">
        <v>30</v>
      </c>
      <c r="L959" s="280"/>
    </row>
    <row r="960" spans="1:12" ht="21" x14ac:dyDescent="0.2">
      <c r="A960" s="319"/>
      <c r="B960" s="320"/>
      <c r="C960" s="319"/>
      <c r="D960" s="23" t="s">
        <v>14</v>
      </c>
      <c r="E960" s="46">
        <f>E961+E962+E963</f>
        <v>3000000</v>
      </c>
      <c r="F960" s="215">
        <f>F961+F962+F963</f>
        <v>3000000</v>
      </c>
      <c r="G960" s="78"/>
      <c r="H960" s="316"/>
      <c r="I960" s="285"/>
      <c r="J960" s="285"/>
      <c r="K960" s="299"/>
      <c r="L960" s="281"/>
    </row>
    <row r="961" spans="1:13" ht="12.75" x14ac:dyDescent="0.2">
      <c r="A961" s="319"/>
      <c r="B961" s="320"/>
      <c r="C961" s="319"/>
      <c r="D961" s="48" t="s">
        <v>17</v>
      </c>
      <c r="E961" s="214">
        <v>3000000</v>
      </c>
      <c r="F961" s="46">
        <v>3000000</v>
      </c>
      <c r="G961" s="78"/>
      <c r="H961" s="316"/>
      <c r="I961" s="285"/>
      <c r="J961" s="285"/>
      <c r="K961" s="299"/>
      <c r="L961" s="281"/>
    </row>
    <row r="962" spans="1:13" ht="12.75" x14ac:dyDescent="0.2">
      <c r="A962" s="319"/>
      <c r="B962" s="320"/>
      <c r="C962" s="319"/>
      <c r="D962" s="28" t="s">
        <v>20</v>
      </c>
      <c r="E962" s="46">
        <v>0</v>
      </c>
      <c r="F962" s="46">
        <v>0</v>
      </c>
      <c r="G962" s="78"/>
      <c r="H962" s="316"/>
      <c r="I962" s="285"/>
      <c r="J962" s="285"/>
      <c r="K962" s="299"/>
      <c r="L962" s="281"/>
    </row>
    <row r="963" spans="1:13" ht="21" x14ac:dyDescent="0.2">
      <c r="A963" s="319"/>
      <c r="B963" s="320"/>
      <c r="C963" s="319"/>
      <c r="D963" s="23" t="s">
        <v>23</v>
      </c>
      <c r="E963" s="215">
        <v>0</v>
      </c>
      <c r="F963" s="214">
        <v>0</v>
      </c>
      <c r="G963" s="78"/>
      <c r="H963" s="316"/>
      <c r="I963" s="285"/>
      <c r="J963" s="285"/>
      <c r="K963" s="299"/>
      <c r="L963" s="281"/>
    </row>
    <row r="964" spans="1:13" ht="12.75" x14ac:dyDescent="0.2">
      <c r="A964" s="327"/>
      <c r="B964" s="320"/>
      <c r="C964" s="327"/>
      <c r="D964" s="48" t="s">
        <v>39</v>
      </c>
      <c r="E964" s="185">
        <v>0</v>
      </c>
      <c r="F964" s="185">
        <v>0</v>
      </c>
      <c r="G964" s="78"/>
      <c r="H964" s="316"/>
      <c r="I964" s="286"/>
      <c r="J964" s="286"/>
      <c r="K964" s="300"/>
      <c r="L964" s="282"/>
    </row>
    <row r="965" spans="1:13" ht="12.75" x14ac:dyDescent="0.2">
      <c r="A965" s="318" t="s">
        <v>454</v>
      </c>
      <c r="B965" s="318" t="s">
        <v>455</v>
      </c>
      <c r="C965" s="319"/>
      <c r="D965" s="28" t="s">
        <v>11</v>
      </c>
      <c r="E965" s="46">
        <f>E966+E970</f>
        <v>6750000</v>
      </c>
      <c r="F965" s="46">
        <f>F966+F970</f>
        <v>6750000</v>
      </c>
      <c r="G965" s="77"/>
      <c r="H965" s="307" t="s">
        <v>453</v>
      </c>
      <c r="I965" s="284" t="s">
        <v>91</v>
      </c>
      <c r="J965" s="284">
        <v>30</v>
      </c>
      <c r="K965" s="284">
        <v>30</v>
      </c>
      <c r="L965" s="280"/>
    </row>
    <row r="966" spans="1:13" ht="21" x14ac:dyDescent="0.2">
      <c r="A966" s="319"/>
      <c r="B966" s="320"/>
      <c r="C966" s="319"/>
      <c r="D966" s="23" t="s">
        <v>14</v>
      </c>
      <c r="E966" s="46">
        <f>E967+E968+E969</f>
        <v>6750000</v>
      </c>
      <c r="F966" s="215">
        <f>F967+F968+F969</f>
        <v>6750000</v>
      </c>
      <c r="G966" s="79"/>
      <c r="H966" s="316"/>
      <c r="I966" s="285"/>
      <c r="J966" s="285"/>
      <c r="K966" s="285"/>
      <c r="L966" s="281"/>
    </row>
    <row r="967" spans="1:13" ht="12.75" x14ac:dyDescent="0.2">
      <c r="A967" s="319"/>
      <c r="B967" s="320"/>
      <c r="C967" s="319"/>
      <c r="D967" s="48" t="s">
        <v>17</v>
      </c>
      <c r="E967" s="214">
        <v>6750000</v>
      </c>
      <c r="F967" s="46">
        <v>6750000</v>
      </c>
      <c r="G967" s="79"/>
      <c r="H967" s="316"/>
      <c r="I967" s="285"/>
      <c r="J967" s="285"/>
      <c r="K967" s="285"/>
      <c r="L967" s="281"/>
    </row>
    <row r="968" spans="1:13" ht="12.75" x14ac:dyDescent="0.2">
      <c r="A968" s="319"/>
      <c r="B968" s="320"/>
      <c r="C968" s="319"/>
      <c r="D968" s="28" t="s">
        <v>20</v>
      </c>
      <c r="E968" s="46">
        <v>0</v>
      </c>
      <c r="F968" s="46">
        <v>0</v>
      </c>
      <c r="G968" s="79"/>
      <c r="H968" s="316"/>
      <c r="I968" s="285"/>
      <c r="J968" s="285"/>
      <c r="K968" s="285"/>
      <c r="L968" s="281"/>
    </row>
    <row r="969" spans="1:13" ht="21" x14ac:dyDescent="0.2">
      <c r="A969" s="319"/>
      <c r="B969" s="320"/>
      <c r="C969" s="319"/>
      <c r="D969" s="23" t="s">
        <v>23</v>
      </c>
      <c r="E969" s="215">
        <v>0</v>
      </c>
      <c r="F969" s="214">
        <v>0</v>
      </c>
      <c r="G969" s="79"/>
      <c r="H969" s="316"/>
      <c r="I969" s="285"/>
      <c r="J969" s="285"/>
      <c r="K969" s="285"/>
      <c r="L969" s="281"/>
    </row>
    <row r="970" spans="1:13" s="92" customFormat="1" ht="22.5" x14ac:dyDescent="0.2">
      <c r="A970" s="319"/>
      <c r="B970" s="320"/>
      <c r="C970" s="319"/>
      <c r="D970" s="90" t="s">
        <v>39</v>
      </c>
      <c r="E970" s="264">
        <v>0</v>
      </c>
      <c r="F970" s="264">
        <v>0</v>
      </c>
      <c r="G970" s="91"/>
      <c r="H970" s="308"/>
      <c r="I970" s="286"/>
      <c r="J970" s="286"/>
      <c r="K970" s="286"/>
      <c r="L970" s="282"/>
      <c r="M970" s="113"/>
    </row>
    <row r="971" spans="1:13" ht="12.75" x14ac:dyDescent="0.2">
      <c r="A971" s="318" t="s">
        <v>593</v>
      </c>
      <c r="B971" s="318" t="s">
        <v>594</v>
      </c>
      <c r="C971" s="319"/>
      <c r="D971" s="28" t="s">
        <v>11</v>
      </c>
      <c r="E971" s="46">
        <f>E972+E976</f>
        <v>2703840</v>
      </c>
      <c r="F971" s="46">
        <f>F972+F976</f>
        <v>280515</v>
      </c>
      <c r="G971" s="284" t="s">
        <v>670</v>
      </c>
      <c r="H971" s="316" t="s">
        <v>595</v>
      </c>
      <c r="I971" s="285" t="s">
        <v>326</v>
      </c>
      <c r="J971" s="285">
        <v>100</v>
      </c>
      <c r="K971" s="299">
        <v>100</v>
      </c>
      <c r="L971" s="280"/>
    </row>
    <row r="972" spans="1:13" ht="21" x14ac:dyDescent="0.2">
      <c r="A972" s="319"/>
      <c r="B972" s="320"/>
      <c r="C972" s="319"/>
      <c r="D972" s="176" t="s">
        <v>14</v>
      </c>
      <c r="E972" s="46">
        <f>E973+E974+E975</f>
        <v>2703840</v>
      </c>
      <c r="F972" s="215">
        <f>F973+F974+F975</f>
        <v>280515</v>
      </c>
      <c r="G972" s="285"/>
      <c r="H972" s="316"/>
      <c r="I972" s="285"/>
      <c r="J972" s="285"/>
      <c r="K972" s="299"/>
      <c r="L972" s="281"/>
    </row>
    <row r="973" spans="1:13" ht="12.75" x14ac:dyDescent="0.2">
      <c r="A973" s="319"/>
      <c r="B973" s="320"/>
      <c r="C973" s="319"/>
      <c r="D973" s="172" t="s">
        <v>17</v>
      </c>
      <c r="E973" s="214">
        <v>2703840</v>
      </c>
      <c r="F973" s="46">
        <v>280515</v>
      </c>
      <c r="G973" s="285"/>
      <c r="H973" s="316"/>
      <c r="I973" s="285"/>
      <c r="J973" s="285"/>
      <c r="K973" s="299"/>
      <c r="L973" s="281"/>
    </row>
    <row r="974" spans="1:13" ht="12.75" x14ac:dyDescent="0.2">
      <c r="A974" s="319"/>
      <c r="B974" s="320"/>
      <c r="C974" s="319"/>
      <c r="D974" s="28" t="s">
        <v>20</v>
      </c>
      <c r="E974" s="46">
        <v>0</v>
      </c>
      <c r="F974" s="46">
        <v>0</v>
      </c>
      <c r="G974" s="285"/>
      <c r="H974" s="316"/>
      <c r="I974" s="285"/>
      <c r="J974" s="285"/>
      <c r="K974" s="299"/>
      <c r="L974" s="281"/>
    </row>
    <row r="975" spans="1:13" ht="21" x14ac:dyDescent="0.2">
      <c r="A975" s="319"/>
      <c r="B975" s="320"/>
      <c r="C975" s="319"/>
      <c r="D975" s="176" t="s">
        <v>23</v>
      </c>
      <c r="E975" s="215">
        <v>0</v>
      </c>
      <c r="F975" s="214">
        <v>0</v>
      </c>
      <c r="G975" s="285"/>
      <c r="H975" s="316"/>
      <c r="I975" s="285"/>
      <c r="J975" s="285"/>
      <c r="K975" s="299"/>
      <c r="L975" s="282"/>
    </row>
    <row r="976" spans="1:13" s="92" customFormat="1" ht="54.75" customHeight="1" x14ac:dyDescent="0.2">
      <c r="A976" s="319"/>
      <c r="B976" s="320"/>
      <c r="C976" s="319"/>
      <c r="D976" s="90" t="s">
        <v>39</v>
      </c>
      <c r="E976" s="264">
        <v>0</v>
      </c>
      <c r="F976" s="264">
        <v>0</v>
      </c>
      <c r="G976" s="91"/>
      <c r="H976" s="316"/>
      <c r="I976" s="285"/>
      <c r="J976" s="285"/>
      <c r="K976" s="299"/>
      <c r="L976" s="208"/>
      <c r="M976" s="113"/>
    </row>
    <row r="977" spans="1:12" ht="12.75" x14ac:dyDescent="0.2">
      <c r="A977" s="318" t="s">
        <v>504</v>
      </c>
      <c r="B977" s="318" t="s">
        <v>520</v>
      </c>
      <c r="C977" s="318" t="s">
        <v>10</v>
      </c>
      <c r="D977" s="28" t="s">
        <v>11</v>
      </c>
      <c r="E977" s="46">
        <f>E978+E982</f>
        <v>1360788803.9400001</v>
      </c>
      <c r="F977" s="46">
        <f>F978+F982</f>
        <v>1043491427.5000001</v>
      </c>
      <c r="G977" s="77"/>
      <c r="H977" s="307"/>
      <c r="I977" s="284"/>
      <c r="J977" s="284"/>
      <c r="K977" s="298"/>
      <c r="L977" s="280"/>
    </row>
    <row r="978" spans="1:12" ht="21" x14ac:dyDescent="0.2">
      <c r="A978" s="319"/>
      <c r="B978" s="320"/>
      <c r="C978" s="319"/>
      <c r="D978" s="83" t="s">
        <v>14</v>
      </c>
      <c r="E978" s="46">
        <f>E979+E980+E981</f>
        <v>1360788803.9400001</v>
      </c>
      <c r="F978" s="46">
        <f>F979+F980+F981</f>
        <v>1043491427.5000001</v>
      </c>
      <c r="G978" s="78"/>
      <c r="H978" s="341"/>
      <c r="I978" s="285"/>
      <c r="J978" s="285"/>
      <c r="K978" s="299"/>
      <c r="L978" s="281"/>
    </row>
    <row r="979" spans="1:12" ht="12.75" x14ac:dyDescent="0.2">
      <c r="A979" s="319"/>
      <c r="B979" s="320"/>
      <c r="C979" s="319"/>
      <c r="D979" s="82" t="s">
        <v>17</v>
      </c>
      <c r="E979" s="214">
        <f>E985+E991+E997+E1003+E1009+E1015</f>
        <v>90579003.939999998</v>
      </c>
      <c r="F979" s="214">
        <f>F985+F991+F997+F1003+F1009+F1015</f>
        <v>40304418.869999997</v>
      </c>
      <c r="G979" s="78"/>
      <c r="H979" s="342"/>
      <c r="I979" s="310"/>
      <c r="J979" s="310"/>
      <c r="K979" s="312"/>
      <c r="L979" s="281"/>
    </row>
    <row r="980" spans="1:12" ht="12.75" x14ac:dyDescent="0.2">
      <c r="A980" s="319"/>
      <c r="B980" s="320"/>
      <c r="C980" s="319"/>
      <c r="D980" s="28" t="s">
        <v>20</v>
      </c>
      <c r="E980" s="46">
        <f>E986+E992+E998+E1004+E1010+E1016</f>
        <v>1270209800</v>
      </c>
      <c r="F980" s="46">
        <f>F986+F992+F998+F1004+F1010+F1016</f>
        <v>1003187008.6300001</v>
      </c>
      <c r="G980" s="78"/>
      <c r="H980" s="307"/>
      <c r="I980" s="284"/>
      <c r="J980" s="284"/>
      <c r="K980" s="298"/>
      <c r="L980" s="281"/>
    </row>
    <row r="981" spans="1:12" ht="21" x14ac:dyDescent="0.2">
      <c r="A981" s="319"/>
      <c r="B981" s="320"/>
      <c r="C981" s="319"/>
      <c r="D981" s="83" t="s">
        <v>23</v>
      </c>
      <c r="E981" s="215">
        <f t="shared" ref="E981:F982" si="48">E987+E993</f>
        <v>0</v>
      </c>
      <c r="F981" s="215">
        <f t="shared" si="48"/>
        <v>0</v>
      </c>
      <c r="G981" s="78"/>
      <c r="H981" s="313"/>
      <c r="I981" s="285"/>
      <c r="J981" s="285"/>
      <c r="K981" s="299"/>
      <c r="L981" s="281"/>
    </row>
    <row r="982" spans="1:12" ht="12.75" x14ac:dyDescent="0.2">
      <c r="A982" s="327"/>
      <c r="B982" s="320"/>
      <c r="C982" s="327"/>
      <c r="D982" s="82" t="s">
        <v>39</v>
      </c>
      <c r="E982" s="185">
        <f t="shared" si="48"/>
        <v>0</v>
      </c>
      <c r="F982" s="185">
        <f t="shared" si="48"/>
        <v>0</v>
      </c>
      <c r="G982" s="78"/>
      <c r="H982" s="313"/>
      <c r="I982" s="285"/>
      <c r="J982" s="285"/>
      <c r="K982" s="299"/>
      <c r="L982" s="282"/>
    </row>
    <row r="983" spans="1:12" ht="12.75" x14ac:dyDescent="0.2">
      <c r="A983" s="318" t="s">
        <v>505</v>
      </c>
      <c r="B983" s="318" t="s">
        <v>507</v>
      </c>
      <c r="C983" s="318"/>
      <c r="D983" s="28" t="s">
        <v>11</v>
      </c>
      <c r="E983" s="46">
        <f>E984+E988</f>
        <v>418522500</v>
      </c>
      <c r="F983" s="46">
        <f>F984+F988</f>
        <v>290899411.57999998</v>
      </c>
      <c r="G983" s="284" t="s">
        <v>676</v>
      </c>
      <c r="H983" s="307" t="s">
        <v>518</v>
      </c>
      <c r="I983" s="284" t="s">
        <v>326</v>
      </c>
      <c r="J983" s="284">
        <v>100</v>
      </c>
      <c r="K983" s="298">
        <v>100</v>
      </c>
      <c r="L983" s="280" t="s">
        <v>671</v>
      </c>
    </row>
    <row r="984" spans="1:12" ht="21" x14ac:dyDescent="0.2">
      <c r="A984" s="319"/>
      <c r="B984" s="320"/>
      <c r="C984" s="319"/>
      <c r="D984" s="83" t="s">
        <v>14</v>
      </c>
      <c r="E984" s="46">
        <f>E985+E986+E987</f>
        <v>418522500</v>
      </c>
      <c r="F984" s="215">
        <f>F985+F986+F987</f>
        <v>290899411.57999998</v>
      </c>
      <c r="G984" s="285"/>
      <c r="H984" s="316"/>
      <c r="I984" s="285"/>
      <c r="J984" s="285"/>
      <c r="K984" s="299"/>
      <c r="L984" s="281"/>
    </row>
    <row r="985" spans="1:12" ht="12.75" x14ac:dyDescent="0.2">
      <c r="A985" s="319"/>
      <c r="B985" s="320"/>
      <c r="C985" s="319"/>
      <c r="D985" s="82" t="s">
        <v>17</v>
      </c>
      <c r="E985" s="214">
        <v>0</v>
      </c>
      <c r="F985" s="46">
        <v>0</v>
      </c>
      <c r="G985" s="285"/>
      <c r="H985" s="316"/>
      <c r="I985" s="285"/>
      <c r="J985" s="285"/>
      <c r="K985" s="299"/>
      <c r="L985" s="281"/>
    </row>
    <row r="986" spans="1:12" ht="12.75" x14ac:dyDescent="0.2">
      <c r="A986" s="319"/>
      <c r="B986" s="320"/>
      <c r="C986" s="319"/>
      <c r="D986" s="28" t="s">
        <v>20</v>
      </c>
      <c r="E986" s="46">
        <v>418522500</v>
      </c>
      <c r="F986" s="46">
        <v>290899411.57999998</v>
      </c>
      <c r="G986" s="285"/>
      <c r="H986" s="316"/>
      <c r="I986" s="285"/>
      <c r="J986" s="285"/>
      <c r="K986" s="299"/>
      <c r="L986" s="281"/>
    </row>
    <row r="987" spans="1:12" ht="21" x14ac:dyDescent="0.2">
      <c r="A987" s="319"/>
      <c r="B987" s="320"/>
      <c r="C987" s="319"/>
      <c r="D987" s="83" t="s">
        <v>23</v>
      </c>
      <c r="E987" s="215">
        <v>0</v>
      </c>
      <c r="F987" s="214">
        <v>0</v>
      </c>
      <c r="G987" s="285"/>
      <c r="H987" s="316"/>
      <c r="I987" s="285"/>
      <c r="J987" s="285"/>
      <c r="K987" s="299"/>
      <c r="L987" s="281"/>
    </row>
    <row r="988" spans="1:12" ht="27.75" customHeight="1" x14ac:dyDescent="0.2">
      <c r="A988" s="327"/>
      <c r="B988" s="320"/>
      <c r="C988" s="327"/>
      <c r="D988" s="82" t="s">
        <v>39</v>
      </c>
      <c r="E988" s="185">
        <v>0</v>
      </c>
      <c r="F988" s="185">
        <v>0</v>
      </c>
      <c r="G988" s="286"/>
      <c r="H988" s="316"/>
      <c r="I988" s="286"/>
      <c r="J988" s="286"/>
      <c r="K988" s="300"/>
      <c r="L988" s="282"/>
    </row>
    <row r="989" spans="1:12" ht="12.75" x14ac:dyDescent="0.2">
      <c r="A989" s="318" t="s">
        <v>506</v>
      </c>
      <c r="B989" s="318" t="s">
        <v>508</v>
      </c>
      <c r="C989" s="319"/>
      <c r="D989" s="28" t="s">
        <v>11</v>
      </c>
      <c r="E989" s="46">
        <f>E990+E994</f>
        <v>727082700</v>
      </c>
      <c r="F989" s="46">
        <f>F990+F994</f>
        <v>619078858.85000002</v>
      </c>
      <c r="G989" s="284" t="s">
        <v>676</v>
      </c>
      <c r="H989" s="307" t="s">
        <v>519</v>
      </c>
      <c r="I989" s="284" t="s">
        <v>326</v>
      </c>
      <c r="J989" s="284">
        <v>100</v>
      </c>
      <c r="K989" s="284">
        <v>100</v>
      </c>
      <c r="L989" s="280" t="s">
        <v>671</v>
      </c>
    </row>
    <row r="990" spans="1:12" ht="21" x14ac:dyDescent="0.2">
      <c r="A990" s="319"/>
      <c r="B990" s="320"/>
      <c r="C990" s="319"/>
      <c r="D990" s="83" t="s">
        <v>14</v>
      </c>
      <c r="E990" s="46">
        <f>E991+E992+E993</f>
        <v>727082700</v>
      </c>
      <c r="F990" s="215">
        <f>F991+F992+F993</f>
        <v>619078858.85000002</v>
      </c>
      <c r="G990" s="285"/>
      <c r="H990" s="316"/>
      <c r="I990" s="285"/>
      <c r="J990" s="285"/>
      <c r="K990" s="285"/>
      <c r="L990" s="281"/>
    </row>
    <row r="991" spans="1:12" ht="12.75" x14ac:dyDescent="0.2">
      <c r="A991" s="319"/>
      <c r="B991" s="320"/>
      <c r="C991" s="319"/>
      <c r="D991" s="82" t="s">
        <v>17</v>
      </c>
      <c r="E991" s="214">
        <v>0</v>
      </c>
      <c r="F991" s="46">
        <v>0</v>
      </c>
      <c r="G991" s="285"/>
      <c r="H991" s="316"/>
      <c r="I991" s="285"/>
      <c r="J991" s="285"/>
      <c r="K991" s="285"/>
      <c r="L991" s="281"/>
    </row>
    <row r="992" spans="1:12" ht="12.75" x14ac:dyDescent="0.2">
      <c r="A992" s="319"/>
      <c r="B992" s="320"/>
      <c r="C992" s="319"/>
      <c r="D992" s="28" t="s">
        <v>20</v>
      </c>
      <c r="E992" s="46">
        <v>727082700</v>
      </c>
      <c r="F992" s="46">
        <v>619078858.85000002</v>
      </c>
      <c r="G992" s="285"/>
      <c r="H992" s="316"/>
      <c r="I992" s="285"/>
      <c r="J992" s="285"/>
      <c r="K992" s="285"/>
      <c r="L992" s="281"/>
    </row>
    <row r="993" spans="1:12" ht="21" x14ac:dyDescent="0.2">
      <c r="A993" s="319"/>
      <c r="B993" s="320"/>
      <c r="C993" s="319"/>
      <c r="D993" s="83" t="s">
        <v>23</v>
      </c>
      <c r="E993" s="215">
        <v>0</v>
      </c>
      <c r="F993" s="214">
        <v>0</v>
      </c>
      <c r="G993" s="285"/>
      <c r="H993" s="316"/>
      <c r="I993" s="285"/>
      <c r="J993" s="285"/>
      <c r="K993" s="285"/>
      <c r="L993" s="281"/>
    </row>
    <row r="994" spans="1:12" ht="33" customHeight="1" thickBot="1" x14ac:dyDescent="0.25">
      <c r="A994" s="319"/>
      <c r="B994" s="321"/>
      <c r="C994" s="319"/>
      <c r="D994" s="90" t="s">
        <v>39</v>
      </c>
      <c r="E994" s="264">
        <v>0</v>
      </c>
      <c r="F994" s="264">
        <v>0</v>
      </c>
      <c r="G994" s="286"/>
      <c r="H994" s="308"/>
      <c r="I994" s="286"/>
      <c r="J994" s="286"/>
      <c r="K994" s="286"/>
      <c r="L994" s="282"/>
    </row>
    <row r="995" spans="1:12" ht="13.5" thickTop="1" x14ac:dyDescent="0.2">
      <c r="A995" s="318" t="s">
        <v>581</v>
      </c>
      <c r="B995" s="318" t="s">
        <v>582</v>
      </c>
      <c r="C995" s="319"/>
      <c r="D995" s="28" t="s">
        <v>11</v>
      </c>
      <c r="E995" s="46">
        <f>E996+E1000</f>
        <v>71146500</v>
      </c>
      <c r="F995" s="46">
        <f>F996+F1000</f>
        <v>53581068.829999998</v>
      </c>
      <c r="G995" s="284" t="s">
        <v>676</v>
      </c>
      <c r="H995" s="307" t="s">
        <v>589</v>
      </c>
      <c r="I995" s="284" t="s">
        <v>326</v>
      </c>
      <c r="J995" s="284">
        <v>100</v>
      </c>
      <c r="K995" s="298">
        <v>100</v>
      </c>
      <c r="L995" s="280" t="s">
        <v>671</v>
      </c>
    </row>
    <row r="996" spans="1:12" ht="21" x14ac:dyDescent="0.2">
      <c r="A996" s="319"/>
      <c r="B996" s="320"/>
      <c r="C996" s="319"/>
      <c r="D996" s="176" t="s">
        <v>14</v>
      </c>
      <c r="E996" s="46">
        <f>E997+E998+E999</f>
        <v>71146500</v>
      </c>
      <c r="F996" s="215">
        <f>F997+F998+F999</f>
        <v>53581068.829999998</v>
      </c>
      <c r="G996" s="285"/>
      <c r="H996" s="316"/>
      <c r="I996" s="285"/>
      <c r="J996" s="285"/>
      <c r="K996" s="299"/>
      <c r="L996" s="281"/>
    </row>
    <row r="997" spans="1:12" ht="12.75" x14ac:dyDescent="0.2">
      <c r="A997" s="319"/>
      <c r="B997" s="320"/>
      <c r="C997" s="319"/>
      <c r="D997" s="172" t="s">
        <v>17</v>
      </c>
      <c r="E997" s="214">
        <v>0</v>
      </c>
      <c r="F997" s="46">
        <v>0</v>
      </c>
      <c r="G997" s="285"/>
      <c r="H997" s="316"/>
      <c r="I997" s="285"/>
      <c r="J997" s="285"/>
      <c r="K997" s="299"/>
      <c r="L997" s="281"/>
    </row>
    <row r="998" spans="1:12" ht="12.75" x14ac:dyDescent="0.2">
      <c r="A998" s="319"/>
      <c r="B998" s="320"/>
      <c r="C998" s="319"/>
      <c r="D998" s="28" t="s">
        <v>20</v>
      </c>
      <c r="E998" s="46">
        <v>71146500</v>
      </c>
      <c r="F998" s="46">
        <v>53581068.829999998</v>
      </c>
      <c r="G998" s="285"/>
      <c r="H998" s="316"/>
      <c r="I998" s="285"/>
      <c r="J998" s="285"/>
      <c r="K998" s="299"/>
      <c r="L998" s="281"/>
    </row>
    <row r="999" spans="1:12" ht="21" x14ac:dyDescent="0.2">
      <c r="A999" s="319"/>
      <c r="B999" s="320"/>
      <c r="C999" s="319"/>
      <c r="D999" s="176" t="s">
        <v>23</v>
      </c>
      <c r="E999" s="215">
        <v>0</v>
      </c>
      <c r="F999" s="214">
        <v>0</v>
      </c>
      <c r="G999" s="285"/>
      <c r="H999" s="316"/>
      <c r="I999" s="285"/>
      <c r="J999" s="285"/>
      <c r="K999" s="299"/>
      <c r="L999" s="281"/>
    </row>
    <row r="1000" spans="1:12" ht="24.75" customHeight="1" thickBot="1" x14ac:dyDescent="0.25">
      <c r="A1000" s="319"/>
      <c r="B1000" s="321"/>
      <c r="C1000" s="319"/>
      <c r="D1000" s="90" t="s">
        <v>39</v>
      </c>
      <c r="E1000" s="264">
        <v>0</v>
      </c>
      <c r="F1000" s="264">
        <v>0</v>
      </c>
      <c r="G1000" s="91"/>
      <c r="H1000" s="308"/>
      <c r="I1000" s="286"/>
      <c r="J1000" s="286"/>
      <c r="K1000" s="300"/>
      <c r="L1000" s="282"/>
    </row>
    <row r="1001" spans="1:12" ht="13.5" thickTop="1" x14ac:dyDescent="0.2">
      <c r="A1001" s="318" t="s">
        <v>583</v>
      </c>
      <c r="B1001" s="318" t="s">
        <v>584</v>
      </c>
      <c r="C1001" s="319"/>
      <c r="D1001" s="28" t="s">
        <v>11</v>
      </c>
      <c r="E1001" s="46">
        <f>E1002+E1006</f>
        <v>10361864.279999999</v>
      </c>
      <c r="F1001" s="46">
        <f>F1002+F1006</f>
        <v>1800093.79</v>
      </c>
      <c r="G1001" s="284" t="s">
        <v>676</v>
      </c>
      <c r="H1001" s="307" t="s">
        <v>590</v>
      </c>
      <c r="I1001" s="284" t="s">
        <v>326</v>
      </c>
      <c r="J1001" s="284">
        <v>100</v>
      </c>
      <c r="K1001" s="298">
        <v>100</v>
      </c>
      <c r="L1001" s="280"/>
    </row>
    <row r="1002" spans="1:12" ht="21" x14ac:dyDescent="0.2">
      <c r="A1002" s="319"/>
      <c r="B1002" s="320"/>
      <c r="C1002" s="319"/>
      <c r="D1002" s="176" t="s">
        <v>14</v>
      </c>
      <c r="E1002" s="46">
        <f>E1003+E1004+E1005</f>
        <v>10361864.279999999</v>
      </c>
      <c r="F1002" s="215">
        <f>F1003+F1004+F1005</f>
        <v>1800093.79</v>
      </c>
      <c r="G1002" s="285"/>
      <c r="H1002" s="316"/>
      <c r="I1002" s="285"/>
      <c r="J1002" s="285"/>
      <c r="K1002" s="299"/>
      <c r="L1002" s="281"/>
    </row>
    <row r="1003" spans="1:12" ht="12.75" x14ac:dyDescent="0.2">
      <c r="A1003" s="319"/>
      <c r="B1003" s="320"/>
      <c r="C1003" s="319"/>
      <c r="D1003" s="172" t="s">
        <v>17</v>
      </c>
      <c r="E1003" s="214">
        <v>10361864.279999999</v>
      </c>
      <c r="F1003" s="46">
        <v>1800093.79</v>
      </c>
      <c r="G1003" s="285"/>
      <c r="H1003" s="316"/>
      <c r="I1003" s="285"/>
      <c r="J1003" s="285"/>
      <c r="K1003" s="299"/>
      <c r="L1003" s="281"/>
    </row>
    <row r="1004" spans="1:12" ht="12.75" x14ac:dyDescent="0.2">
      <c r="A1004" s="319"/>
      <c r="B1004" s="320"/>
      <c r="C1004" s="319"/>
      <c r="D1004" s="28" t="s">
        <v>20</v>
      </c>
      <c r="E1004" s="46">
        <v>0</v>
      </c>
      <c r="F1004" s="46">
        <v>0</v>
      </c>
      <c r="G1004" s="285"/>
      <c r="H1004" s="316"/>
      <c r="I1004" s="285"/>
      <c r="J1004" s="285"/>
      <c r="K1004" s="299"/>
      <c r="L1004" s="281"/>
    </row>
    <row r="1005" spans="1:12" ht="21" x14ac:dyDescent="0.2">
      <c r="A1005" s="319"/>
      <c r="B1005" s="320"/>
      <c r="C1005" s="319"/>
      <c r="D1005" s="176" t="s">
        <v>23</v>
      </c>
      <c r="E1005" s="215">
        <v>0</v>
      </c>
      <c r="F1005" s="214">
        <v>0</v>
      </c>
      <c r="G1005" s="285"/>
      <c r="H1005" s="316"/>
      <c r="I1005" s="285"/>
      <c r="J1005" s="285"/>
      <c r="K1005" s="299"/>
      <c r="L1005" s="281"/>
    </row>
    <row r="1006" spans="1:12" ht="92.25" customHeight="1" thickBot="1" x14ac:dyDescent="0.25">
      <c r="A1006" s="319"/>
      <c r="B1006" s="321"/>
      <c r="C1006" s="319"/>
      <c r="D1006" s="90" t="s">
        <v>39</v>
      </c>
      <c r="E1006" s="264">
        <v>0</v>
      </c>
      <c r="F1006" s="264">
        <v>0</v>
      </c>
      <c r="G1006" s="91"/>
      <c r="H1006" s="308"/>
      <c r="I1006" s="286"/>
      <c r="J1006" s="286"/>
      <c r="K1006" s="300"/>
      <c r="L1006" s="282"/>
    </row>
    <row r="1007" spans="1:12" ht="13.5" thickTop="1" x14ac:dyDescent="0.2">
      <c r="A1007" s="318" t="s">
        <v>585</v>
      </c>
      <c r="B1007" s="318" t="s">
        <v>586</v>
      </c>
      <c r="C1007" s="319"/>
      <c r="D1007" s="28" t="s">
        <v>11</v>
      </c>
      <c r="E1007" s="46">
        <f>E1008+E1012</f>
        <v>53458100</v>
      </c>
      <c r="F1007" s="46">
        <f>F1008+F1012</f>
        <v>39627669.369999997</v>
      </c>
      <c r="G1007" s="284" t="s">
        <v>677</v>
      </c>
      <c r="H1007" s="307" t="s">
        <v>591</v>
      </c>
      <c r="I1007" s="284" t="s">
        <v>326</v>
      </c>
      <c r="J1007" s="284">
        <v>100</v>
      </c>
      <c r="K1007" s="298">
        <v>100</v>
      </c>
      <c r="L1007" s="280"/>
    </row>
    <row r="1008" spans="1:12" ht="21" x14ac:dyDescent="0.2">
      <c r="A1008" s="319"/>
      <c r="B1008" s="320"/>
      <c r="C1008" s="319"/>
      <c r="D1008" s="176" t="s">
        <v>14</v>
      </c>
      <c r="E1008" s="46">
        <f>E1009+E1010+E1011</f>
        <v>53458100</v>
      </c>
      <c r="F1008" s="215">
        <f>F1009+F1010+F1011</f>
        <v>39627669.369999997</v>
      </c>
      <c r="G1008" s="285"/>
      <c r="H1008" s="316"/>
      <c r="I1008" s="285"/>
      <c r="J1008" s="285"/>
      <c r="K1008" s="299"/>
      <c r="L1008" s="281"/>
    </row>
    <row r="1009" spans="1:13" ht="12.75" x14ac:dyDescent="0.2">
      <c r="A1009" s="319"/>
      <c r="B1009" s="320"/>
      <c r="C1009" s="319"/>
      <c r="D1009" s="172" t="s">
        <v>17</v>
      </c>
      <c r="E1009" s="214">
        <v>0</v>
      </c>
      <c r="F1009" s="46">
        <v>0</v>
      </c>
      <c r="G1009" s="285"/>
      <c r="H1009" s="316"/>
      <c r="I1009" s="285"/>
      <c r="J1009" s="285"/>
      <c r="K1009" s="299"/>
      <c r="L1009" s="281"/>
    </row>
    <row r="1010" spans="1:13" ht="12.75" x14ac:dyDescent="0.2">
      <c r="A1010" s="319"/>
      <c r="B1010" s="320"/>
      <c r="C1010" s="319"/>
      <c r="D1010" s="28" t="s">
        <v>20</v>
      </c>
      <c r="E1010" s="46">
        <v>53458100</v>
      </c>
      <c r="F1010" s="46">
        <v>39627669.369999997</v>
      </c>
      <c r="G1010" s="285"/>
      <c r="H1010" s="316"/>
      <c r="I1010" s="285"/>
      <c r="J1010" s="285"/>
      <c r="K1010" s="299"/>
      <c r="L1010" s="281"/>
    </row>
    <row r="1011" spans="1:13" ht="21" x14ac:dyDescent="0.2">
      <c r="A1011" s="319"/>
      <c r="B1011" s="320"/>
      <c r="C1011" s="319"/>
      <c r="D1011" s="176" t="s">
        <v>23</v>
      </c>
      <c r="E1011" s="215">
        <v>0</v>
      </c>
      <c r="F1011" s="214">
        <v>0</v>
      </c>
      <c r="G1011" s="285"/>
      <c r="H1011" s="316"/>
      <c r="I1011" s="285"/>
      <c r="J1011" s="285"/>
      <c r="K1011" s="299"/>
      <c r="L1011" s="281"/>
    </row>
    <row r="1012" spans="1:13" ht="72.75" customHeight="1" thickBot="1" x14ac:dyDescent="0.25">
      <c r="A1012" s="319"/>
      <c r="B1012" s="321"/>
      <c r="C1012" s="319"/>
      <c r="D1012" s="90" t="s">
        <v>39</v>
      </c>
      <c r="E1012" s="264">
        <v>0</v>
      </c>
      <c r="F1012" s="264">
        <v>0</v>
      </c>
      <c r="G1012" s="286"/>
      <c r="H1012" s="308"/>
      <c r="I1012" s="286"/>
      <c r="J1012" s="286"/>
      <c r="K1012" s="300"/>
      <c r="L1012" s="282"/>
    </row>
    <row r="1013" spans="1:13" ht="13.5" thickTop="1" x14ac:dyDescent="0.2">
      <c r="A1013" s="318" t="s">
        <v>587</v>
      </c>
      <c r="B1013" s="318" t="s">
        <v>588</v>
      </c>
      <c r="C1013" s="319"/>
      <c r="D1013" s="28" t="s">
        <v>11</v>
      </c>
      <c r="E1013" s="46">
        <f>E1014+E1018</f>
        <v>80217139.659999996</v>
      </c>
      <c r="F1013" s="46">
        <f>F1014+F1018</f>
        <v>38504325.079999998</v>
      </c>
      <c r="G1013" s="284" t="s">
        <v>620</v>
      </c>
      <c r="H1013" s="316" t="s">
        <v>592</v>
      </c>
      <c r="I1013" s="285" t="s">
        <v>326</v>
      </c>
      <c r="J1013" s="285">
        <v>100</v>
      </c>
      <c r="K1013" s="299">
        <v>100</v>
      </c>
      <c r="L1013" s="280"/>
    </row>
    <row r="1014" spans="1:13" ht="21" x14ac:dyDescent="0.2">
      <c r="A1014" s="319"/>
      <c r="B1014" s="320"/>
      <c r="C1014" s="319"/>
      <c r="D1014" s="176" t="s">
        <v>14</v>
      </c>
      <c r="E1014" s="46">
        <f>E1015+E1016+E1017</f>
        <v>80217139.659999996</v>
      </c>
      <c r="F1014" s="215">
        <f>F1015+F1016+F1017</f>
        <v>38504325.079999998</v>
      </c>
      <c r="G1014" s="285"/>
      <c r="H1014" s="316"/>
      <c r="I1014" s="285"/>
      <c r="J1014" s="285"/>
      <c r="K1014" s="299"/>
      <c r="L1014" s="281"/>
    </row>
    <row r="1015" spans="1:13" ht="12.75" x14ac:dyDescent="0.2">
      <c r="A1015" s="319"/>
      <c r="B1015" s="320"/>
      <c r="C1015" s="319"/>
      <c r="D1015" s="172" t="s">
        <v>17</v>
      </c>
      <c r="E1015" s="214">
        <v>80217139.659999996</v>
      </c>
      <c r="F1015" s="46">
        <v>38504325.079999998</v>
      </c>
      <c r="G1015" s="285"/>
      <c r="H1015" s="316"/>
      <c r="I1015" s="285"/>
      <c r="J1015" s="285"/>
      <c r="K1015" s="299"/>
      <c r="L1015" s="281"/>
    </row>
    <row r="1016" spans="1:13" ht="12.75" x14ac:dyDescent="0.2">
      <c r="A1016" s="319"/>
      <c r="B1016" s="320"/>
      <c r="C1016" s="319"/>
      <c r="D1016" s="28" t="s">
        <v>20</v>
      </c>
      <c r="E1016" s="46">
        <v>0</v>
      </c>
      <c r="F1016" s="46">
        <v>0</v>
      </c>
      <c r="G1016" s="285"/>
      <c r="H1016" s="316"/>
      <c r="I1016" s="285"/>
      <c r="J1016" s="285"/>
      <c r="K1016" s="299"/>
      <c r="L1016" s="281"/>
    </row>
    <row r="1017" spans="1:13" ht="21" x14ac:dyDescent="0.2">
      <c r="A1017" s="319"/>
      <c r="B1017" s="320"/>
      <c r="C1017" s="319"/>
      <c r="D1017" s="176" t="s">
        <v>23</v>
      </c>
      <c r="E1017" s="215">
        <v>0</v>
      </c>
      <c r="F1017" s="214">
        <v>0</v>
      </c>
      <c r="G1017" s="285"/>
      <c r="H1017" s="316"/>
      <c r="I1017" s="285"/>
      <c r="J1017" s="285"/>
      <c r="K1017" s="299"/>
      <c r="L1017" s="281"/>
    </row>
    <row r="1018" spans="1:13" ht="133.5" customHeight="1" thickBot="1" x14ac:dyDescent="0.25">
      <c r="A1018" s="319"/>
      <c r="B1018" s="321"/>
      <c r="C1018" s="319"/>
      <c r="D1018" s="90" t="s">
        <v>39</v>
      </c>
      <c r="E1018" s="264">
        <v>0</v>
      </c>
      <c r="F1018" s="264">
        <v>0</v>
      </c>
      <c r="G1018" s="91"/>
      <c r="H1018" s="322"/>
      <c r="I1018" s="285"/>
      <c r="J1018" s="323"/>
      <c r="K1018" s="299"/>
      <c r="L1018" s="297"/>
    </row>
    <row r="1019" spans="1:13" ht="27" customHeight="1" thickTop="1" x14ac:dyDescent="0.2">
      <c r="A1019" s="9"/>
      <c r="C1019" s="10"/>
      <c r="D1019" s="10"/>
      <c r="E1019" s="10"/>
      <c r="F1019" s="10"/>
      <c r="G1019" s="11"/>
      <c r="I1019" s="10"/>
      <c r="K1019" s="10"/>
      <c r="L1019" s="114"/>
      <c r="M1019" s="115"/>
    </row>
    <row r="1020" spans="1:13" ht="27" customHeight="1" x14ac:dyDescent="0.2">
      <c r="B1020" s="446" t="s">
        <v>524</v>
      </c>
      <c r="C1020" s="446"/>
      <c r="D1020" s="446"/>
      <c r="E1020" s="446"/>
      <c r="F1020" s="446"/>
      <c r="G1020" s="446"/>
      <c r="H1020" s="446"/>
      <c r="I1020" s="446"/>
      <c r="J1020" s="446"/>
      <c r="K1020" s="446"/>
      <c r="L1020" s="446"/>
    </row>
  </sheetData>
  <mergeCells count="1368">
    <mergeCell ref="A157:A162"/>
    <mergeCell ref="B157:B162"/>
    <mergeCell ref="C157:C162"/>
    <mergeCell ref="G157:G162"/>
    <mergeCell ref="H157:H162"/>
    <mergeCell ref="I157:I162"/>
    <mergeCell ref="J157:J162"/>
    <mergeCell ref="K157:K162"/>
    <mergeCell ref="L157:L162"/>
    <mergeCell ref="G971:G975"/>
    <mergeCell ref="L995:L1000"/>
    <mergeCell ref="L20:L27"/>
    <mergeCell ref="L28:L35"/>
    <mergeCell ref="L461:L466"/>
    <mergeCell ref="L618:L623"/>
    <mergeCell ref="L648:L653"/>
    <mergeCell ref="L654:L659"/>
    <mergeCell ref="L684:L689"/>
    <mergeCell ref="L690:L695"/>
    <mergeCell ref="L780:L785"/>
    <mergeCell ref="L786:L791"/>
    <mergeCell ref="L888:L893"/>
    <mergeCell ref="L894:L899"/>
    <mergeCell ref="L912:L917"/>
    <mergeCell ref="L929:L934"/>
    <mergeCell ref="J288:J289"/>
    <mergeCell ref="K288:K289"/>
    <mergeCell ref="L288:L289"/>
    <mergeCell ref="L317:L322"/>
    <mergeCell ref="L311:L316"/>
    <mergeCell ref="L540:L545"/>
    <mergeCell ref="L564:L565"/>
    <mergeCell ref="G630:G635"/>
    <mergeCell ref="K139:K143"/>
    <mergeCell ref="L918:L921"/>
    <mergeCell ref="L922:L924"/>
    <mergeCell ref="L176:L181"/>
    <mergeCell ref="L202:L207"/>
    <mergeCell ref="L208:L213"/>
    <mergeCell ref="L214:L219"/>
    <mergeCell ref="L265:L270"/>
    <mergeCell ref="L299:L304"/>
    <mergeCell ref="L305:L310"/>
    <mergeCell ref="L365:L370"/>
    <mergeCell ref="L359:L364"/>
    <mergeCell ref="L377:L382"/>
    <mergeCell ref="L389:L394"/>
    <mergeCell ref="L443:L448"/>
    <mergeCell ref="L486:L491"/>
    <mergeCell ref="L492:L501"/>
    <mergeCell ref="L502:L507"/>
    <mergeCell ref="L508:L515"/>
    <mergeCell ref="L624:L629"/>
    <mergeCell ref="L188:L193"/>
    <mergeCell ref="L738:L743"/>
    <mergeCell ref="L222:L223"/>
    <mergeCell ref="L286:L287"/>
    <mergeCell ref="L139:L143"/>
    <mergeCell ref="L145:L150"/>
    <mergeCell ref="L151:L156"/>
    <mergeCell ref="L169:L175"/>
    <mergeCell ref="L750:L755"/>
    <mergeCell ref="H873:H878"/>
    <mergeCell ref="G870:G878"/>
    <mergeCell ref="K54:K59"/>
    <mergeCell ref="K127:K132"/>
    <mergeCell ref="K564:K565"/>
    <mergeCell ref="L421:L424"/>
    <mergeCell ref="L425:L430"/>
    <mergeCell ref="L371:L376"/>
    <mergeCell ref="L383:L388"/>
    <mergeCell ref="L532:L539"/>
    <mergeCell ref="L576:L581"/>
    <mergeCell ref="L594:L596"/>
    <mergeCell ref="L597:L599"/>
    <mergeCell ref="L566:L569"/>
    <mergeCell ref="L395:L400"/>
    <mergeCell ref="L401:L406"/>
    <mergeCell ref="L407:L412"/>
    <mergeCell ref="K516:K523"/>
    <mergeCell ref="L516:L523"/>
    <mergeCell ref="L79:L84"/>
    <mergeCell ref="L85:L90"/>
    <mergeCell ref="L91:L96"/>
    <mergeCell ref="L97:L102"/>
    <mergeCell ref="L103:L108"/>
    <mergeCell ref="L109:L114"/>
    <mergeCell ref="L115:L120"/>
    <mergeCell ref="L121:L126"/>
    <mergeCell ref="L127:L132"/>
    <mergeCell ref="K438:K442"/>
    <mergeCell ref="L438:L442"/>
    <mergeCell ref="K413:K418"/>
    <mergeCell ref="K326:K327"/>
    <mergeCell ref="L326:L327"/>
    <mergeCell ref="L290:L292"/>
    <mergeCell ref="L870:L886"/>
    <mergeCell ref="L858:L863"/>
    <mergeCell ref="L864:L869"/>
    <mergeCell ref="L852:L857"/>
    <mergeCell ref="L846:L851"/>
    <mergeCell ref="L774:L779"/>
    <mergeCell ref="L630:L635"/>
    <mergeCell ref="L636:L641"/>
    <mergeCell ref="L642:L647"/>
    <mergeCell ref="L678:L683"/>
    <mergeCell ref="L720:L721"/>
    <mergeCell ref="L722:L725"/>
    <mergeCell ref="L834:L835"/>
    <mergeCell ref="L836:L838"/>
    <mergeCell ref="L756:L758"/>
    <mergeCell ref="L840:L845"/>
    <mergeCell ref="L714:L719"/>
    <mergeCell ref="L726:L731"/>
    <mergeCell ref="L732:L737"/>
    <mergeCell ref="L762:L764"/>
    <mergeCell ref="J660:J662"/>
    <mergeCell ref="K660:K662"/>
    <mergeCell ref="L660:L662"/>
    <mergeCell ref="J594:J596"/>
    <mergeCell ref="K594:K596"/>
    <mergeCell ref="J576:J581"/>
    <mergeCell ref="L524:L531"/>
    <mergeCell ref="K449:K454"/>
    <mergeCell ref="L449:L454"/>
    <mergeCell ref="J486:J488"/>
    <mergeCell ref="L612:L617"/>
    <mergeCell ref="L606:L611"/>
    <mergeCell ref="L582:L587"/>
    <mergeCell ref="L570:L575"/>
    <mergeCell ref="L552:L557"/>
    <mergeCell ref="L600:L605"/>
    <mergeCell ref="J516:J523"/>
    <mergeCell ref="G449:G454"/>
    <mergeCell ref="G455:G460"/>
    <mergeCell ref="J455:J460"/>
    <mergeCell ref="K455:K460"/>
    <mergeCell ref="L455:L460"/>
    <mergeCell ref="K546:K548"/>
    <mergeCell ref="K549:K550"/>
    <mergeCell ref="I502:I507"/>
    <mergeCell ref="J502:J507"/>
    <mergeCell ref="K502:K507"/>
    <mergeCell ref="K765:K766"/>
    <mergeCell ref="L765:L766"/>
    <mergeCell ref="L759:L761"/>
    <mergeCell ref="J744:J746"/>
    <mergeCell ref="K744:K746"/>
    <mergeCell ref="H747:H748"/>
    <mergeCell ref="L744:L748"/>
    <mergeCell ref="L558:L563"/>
    <mergeCell ref="I699:I700"/>
    <mergeCell ref="J699:J700"/>
    <mergeCell ref="K699:K700"/>
    <mergeCell ref="L699:L700"/>
    <mergeCell ref="L663:L665"/>
    <mergeCell ref="H597:H599"/>
    <mergeCell ref="I597:I599"/>
    <mergeCell ref="J597:J599"/>
    <mergeCell ref="K597:K599"/>
    <mergeCell ref="K576:K581"/>
    <mergeCell ref="K570:K571"/>
    <mergeCell ref="K606:K611"/>
    <mergeCell ref="J532:J539"/>
    <mergeCell ref="K532:K539"/>
    <mergeCell ref="H353:H358"/>
    <mergeCell ref="I353:I358"/>
    <mergeCell ref="J353:J358"/>
    <mergeCell ref="K353:K358"/>
    <mergeCell ref="A383:A388"/>
    <mergeCell ref="B383:B388"/>
    <mergeCell ref="C383:C388"/>
    <mergeCell ref="G383:G388"/>
    <mergeCell ref="H383:H388"/>
    <mergeCell ref="I383:I388"/>
    <mergeCell ref="A377:A382"/>
    <mergeCell ref="B377:B382"/>
    <mergeCell ref="C377:C382"/>
    <mergeCell ref="G377:G382"/>
    <mergeCell ref="H377:H382"/>
    <mergeCell ref="A371:A376"/>
    <mergeCell ref="B371:B376"/>
    <mergeCell ref="C371:C376"/>
    <mergeCell ref="G371:G376"/>
    <mergeCell ref="A353:A358"/>
    <mergeCell ref="B353:B358"/>
    <mergeCell ref="C353:C358"/>
    <mergeCell ref="G353:G358"/>
    <mergeCell ref="A365:A370"/>
    <mergeCell ref="B365:B370"/>
    <mergeCell ref="C365:C370"/>
    <mergeCell ref="G365:G370"/>
    <mergeCell ref="A359:A364"/>
    <mergeCell ref="B359:B364"/>
    <mergeCell ref="C359:C364"/>
    <mergeCell ref="G359:G364"/>
    <mergeCell ref="H359:H364"/>
    <mergeCell ref="B1020:L1020"/>
    <mergeCell ref="M8:M9"/>
    <mergeCell ref="M10:M11"/>
    <mergeCell ref="H449:H454"/>
    <mergeCell ref="G935:G940"/>
    <mergeCell ref="G642:G647"/>
    <mergeCell ref="G265:G270"/>
    <mergeCell ref="I286:I287"/>
    <mergeCell ref="K286:K287"/>
    <mergeCell ref="H293:H294"/>
    <mergeCell ref="A840:A845"/>
    <mergeCell ref="B840:B845"/>
    <mergeCell ref="C840:C845"/>
    <mergeCell ref="G840:G845"/>
    <mergeCell ref="H840:H845"/>
    <mergeCell ref="I840:I845"/>
    <mergeCell ref="J840:J845"/>
    <mergeCell ref="K840:K845"/>
    <mergeCell ref="H834:H835"/>
    <mergeCell ref="J383:J388"/>
    <mergeCell ref="K383:K388"/>
    <mergeCell ref="I377:I382"/>
    <mergeCell ref="J377:J382"/>
    <mergeCell ref="C299:C304"/>
    <mergeCell ref="H299:H300"/>
    <mergeCell ref="B305:B310"/>
    <mergeCell ref="C305:C310"/>
    <mergeCell ref="K377:K382"/>
    <mergeCell ref="H365:H370"/>
    <mergeCell ref="I365:I370"/>
    <mergeCell ref="J365:J370"/>
    <mergeCell ref="K365:K370"/>
    <mergeCell ref="K959:K964"/>
    <mergeCell ref="A965:A970"/>
    <mergeCell ref="B965:B970"/>
    <mergeCell ref="C965:C970"/>
    <mergeCell ref="H965:H970"/>
    <mergeCell ref="I965:I970"/>
    <mergeCell ref="J965:J970"/>
    <mergeCell ref="K965:K970"/>
    <mergeCell ref="A959:A964"/>
    <mergeCell ref="B959:B964"/>
    <mergeCell ref="C959:C964"/>
    <mergeCell ref="H959:H964"/>
    <mergeCell ref="I959:I964"/>
    <mergeCell ref="J959:J964"/>
    <mergeCell ref="J953:J955"/>
    <mergeCell ref="K953:K955"/>
    <mergeCell ref="H956:H958"/>
    <mergeCell ref="I956:I958"/>
    <mergeCell ref="J956:J958"/>
    <mergeCell ref="K956:K958"/>
    <mergeCell ref="A953:A958"/>
    <mergeCell ref="B953:B958"/>
    <mergeCell ref="C953:C958"/>
    <mergeCell ref="H953:H955"/>
    <mergeCell ref="A329:A352"/>
    <mergeCell ref="B329:B352"/>
    <mergeCell ref="C329:C352"/>
    <mergeCell ref="G329:G352"/>
    <mergeCell ref="I953:I955"/>
    <mergeCell ref="H941:H946"/>
    <mergeCell ref="I941:I946"/>
    <mergeCell ref="J941:J946"/>
    <mergeCell ref="H950:H952"/>
    <mergeCell ref="I950:I952"/>
    <mergeCell ref="H938:H940"/>
    <mergeCell ref="I938:I940"/>
    <mergeCell ref="J938:J940"/>
    <mergeCell ref="K938:K940"/>
    <mergeCell ref="J950:J952"/>
    <mergeCell ref="K950:K952"/>
    <mergeCell ref="J929:J934"/>
    <mergeCell ref="K929:K934"/>
    <mergeCell ref="A935:A940"/>
    <mergeCell ref="B935:B940"/>
    <mergeCell ref="C935:C940"/>
    <mergeCell ref="H935:H937"/>
    <mergeCell ref="I935:I937"/>
    <mergeCell ref="J935:J937"/>
    <mergeCell ref="K935:K937"/>
    <mergeCell ref="A929:A934"/>
    <mergeCell ref="B929:B934"/>
    <mergeCell ref="C929:C934"/>
    <mergeCell ref="G929:G934"/>
    <mergeCell ref="H929:H934"/>
    <mergeCell ref="I929:I934"/>
    <mergeCell ref="K941:K946"/>
    <mergeCell ref="J947:J949"/>
    <mergeCell ref="K947:K949"/>
    <mergeCell ref="A941:A946"/>
    <mergeCell ref="B941:B946"/>
    <mergeCell ref="C941:C946"/>
    <mergeCell ref="K918:K921"/>
    <mergeCell ref="H922:H924"/>
    <mergeCell ref="I922:I924"/>
    <mergeCell ref="J922:J924"/>
    <mergeCell ref="K922:K924"/>
    <mergeCell ref="J912:J917"/>
    <mergeCell ref="K912:K917"/>
    <mergeCell ref="A918:A923"/>
    <mergeCell ref="B918:B923"/>
    <mergeCell ref="C918:C923"/>
    <mergeCell ref="G918:G923"/>
    <mergeCell ref="H918:H921"/>
    <mergeCell ref="I918:I921"/>
    <mergeCell ref="J918:J921"/>
    <mergeCell ref="A912:A917"/>
    <mergeCell ref="B912:B917"/>
    <mergeCell ref="C912:C917"/>
    <mergeCell ref="G912:G917"/>
    <mergeCell ref="H912:H917"/>
    <mergeCell ref="I912:I917"/>
    <mergeCell ref="A947:A952"/>
    <mergeCell ref="B947:B952"/>
    <mergeCell ref="C947:C952"/>
    <mergeCell ref="H947:H949"/>
    <mergeCell ref="I947:I949"/>
    <mergeCell ref="K900:K905"/>
    <mergeCell ref="A906:A911"/>
    <mergeCell ref="B906:B911"/>
    <mergeCell ref="C906:C911"/>
    <mergeCell ref="H906:H911"/>
    <mergeCell ref="I906:I911"/>
    <mergeCell ref="J906:J911"/>
    <mergeCell ref="K906:K911"/>
    <mergeCell ref="A900:A905"/>
    <mergeCell ref="B900:B905"/>
    <mergeCell ref="C900:C905"/>
    <mergeCell ref="H900:H905"/>
    <mergeCell ref="I900:I905"/>
    <mergeCell ref="J900:J905"/>
    <mergeCell ref="J888:J893"/>
    <mergeCell ref="K888:K893"/>
    <mergeCell ref="A894:A899"/>
    <mergeCell ref="B894:B899"/>
    <mergeCell ref="C894:C899"/>
    <mergeCell ref="G894:G899"/>
    <mergeCell ref="A888:A893"/>
    <mergeCell ref="B888:B893"/>
    <mergeCell ref="C888:C893"/>
    <mergeCell ref="G888:G893"/>
    <mergeCell ref="H888:H893"/>
    <mergeCell ref="I888:I893"/>
    <mergeCell ref="H883:H884"/>
    <mergeCell ref="I883:I884"/>
    <mergeCell ref="J883:J884"/>
    <mergeCell ref="K883:K884"/>
    <mergeCell ref="A879:A886"/>
    <mergeCell ref="B879:B886"/>
    <mergeCell ref="C879:C886"/>
    <mergeCell ref="G879:G886"/>
    <mergeCell ref="H879:H881"/>
    <mergeCell ref="I879:I881"/>
    <mergeCell ref="K870:K872"/>
    <mergeCell ref="A870:A877"/>
    <mergeCell ref="B870:B877"/>
    <mergeCell ref="C870:C877"/>
    <mergeCell ref="H870:H872"/>
    <mergeCell ref="I870:I872"/>
    <mergeCell ref="J870:J872"/>
    <mergeCell ref="I873:I878"/>
    <mergeCell ref="J873:J878"/>
    <mergeCell ref="K873:K878"/>
    <mergeCell ref="J879:J881"/>
    <mergeCell ref="K879:K881"/>
    <mergeCell ref="J858:J863"/>
    <mergeCell ref="K858:K863"/>
    <mergeCell ref="A864:A869"/>
    <mergeCell ref="B864:B869"/>
    <mergeCell ref="C864:C869"/>
    <mergeCell ref="G864:G869"/>
    <mergeCell ref="A858:A863"/>
    <mergeCell ref="B858:B863"/>
    <mergeCell ref="C858:C863"/>
    <mergeCell ref="G858:G863"/>
    <mergeCell ref="H858:H863"/>
    <mergeCell ref="I858:I863"/>
    <mergeCell ref="K846:K851"/>
    <mergeCell ref="A852:A857"/>
    <mergeCell ref="B852:B857"/>
    <mergeCell ref="C852:C857"/>
    <mergeCell ref="G852:G857"/>
    <mergeCell ref="A846:A851"/>
    <mergeCell ref="B846:B851"/>
    <mergeCell ref="C846:C851"/>
    <mergeCell ref="G846:G851"/>
    <mergeCell ref="H846:H851"/>
    <mergeCell ref="I846:I851"/>
    <mergeCell ref="J846:J851"/>
    <mergeCell ref="G834:G839"/>
    <mergeCell ref="A828:A833"/>
    <mergeCell ref="B828:B833"/>
    <mergeCell ref="C828:C833"/>
    <mergeCell ref="G828:G833"/>
    <mergeCell ref="H828:H833"/>
    <mergeCell ref="I828:I833"/>
    <mergeCell ref="J828:J833"/>
    <mergeCell ref="K828:K833"/>
    <mergeCell ref="A834:A839"/>
    <mergeCell ref="B834:B839"/>
    <mergeCell ref="C834:C839"/>
    <mergeCell ref="K816:K821"/>
    <mergeCell ref="A822:A827"/>
    <mergeCell ref="B822:B827"/>
    <mergeCell ref="C822:C827"/>
    <mergeCell ref="G822:G827"/>
    <mergeCell ref="H822:H827"/>
    <mergeCell ref="I822:I827"/>
    <mergeCell ref="J822:J827"/>
    <mergeCell ref="K822:K827"/>
    <mergeCell ref="A816:A821"/>
    <mergeCell ref="B816:B821"/>
    <mergeCell ref="C816:C821"/>
    <mergeCell ref="H816:H821"/>
    <mergeCell ref="I816:I821"/>
    <mergeCell ref="J816:J821"/>
    <mergeCell ref="H836:H838"/>
    <mergeCell ref="I836:I838"/>
    <mergeCell ref="J836:J838"/>
    <mergeCell ref="K836:K838"/>
    <mergeCell ref="A810:A815"/>
    <mergeCell ref="B810:B815"/>
    <mergeCell ref="C810:C815"/>
    <mergeCell ref="G810:G815"/>
    <mergeCell ref="A804:A809"/>
    <mergeCell ref="B804:B809"/>
    <mergeCell ref="C804:C809"/>
    <mergeCell ref="G804:G809"/>
    <mergeCell ref="H804:H808"/>
    <mergeCell ref="I804:I808"/>
    <mergeCell ref="K798:K800"/>
    <mergeCell ref="H801:H803"/>
    <mergeCell ref="I801:I803"/>
    <mergeCell ref="J801:J803"/>
    <mergeCell ref="K801:K803"/>
    <mergeCell ref="J792:J797"/>
    <mergeCell ref="K792:K797"/>
    <mergeCell ref="A798:A803"/>
    <mergeCell ref="B798:B803"/>
    <mergeCell ref="C798:C803"/>
    <mergeCell ref="G798:G803"/>
    <mergeCell ref="H798:H800"/>
    <mergeCell ref="I798:I800"/>
    <mergeCell ref="J798:J800"/>
    <mergeCell ref="A792:A797"/>
    <mergeCell ref="B792:B797"/>
    <mergeCell ref="C792:C797"/>
    <mergeCell ref="G792:G797"/>
    <mergeCell ref="H792:H797"/>
    <mergeCell ref="I792:I797"/>
    <mergeCell ref="J804:J808"/>
    <mergeCell ref="K804:K808"/>
    <mergeCell ref="A786:A791"/>
    <mergeCell ref="B786:B791"/>
    <mergeCell ref="C786:C791"/>
    <mergeCell ref="G786:G791"/>
    <mergeCell ref="H774:H779"/>
    <mergeCell ref="I774:I779"/>
    <mergeCell ref="J774:J779"/>
    <mergeCell ref="K774:K779"/>
    <mergeCell ref="A780:A785"/>
    <mergeCell ref="B780:B785"/>
    <mergeCell ref="C780:C785"/>
    <mergeCell ref="G780:G785"/>
    <mergeCell ref="H780:H785"/>
    <mergeCell ref="A768:A773"/>
    <mergeCell ref="B768:B773"/>
    <mergeCell ref="C768:C773"/>
    <mergeCell ref="G768:G773"/>
    <mergeCell ref="A774:A779"/>
    <mergeCell ref="B774:B779"/>
    <mergeCell ref="C774:C779"/>
    <mergeCell ref="G774:G779"/>
    <mergeCell ref="I780:I785"/>
    <mergeCell ref="J780:J785"/>
    <mergeCell ref="K780:K785"/>
    <mergeCell ref="A744:A749"/>
    <mergeCell ref="A762:A767"/>
    <mergeCell ref="B762:B767"/>
    <mergeCell ref="C762:C767"/>
    <mergeCell ref="G762:G767"/>
    <mergeCell ref="H762:H764"/>
    <mergeCell ref="I762:I764"/>
    <mergeCell ref="H756:H758"/>
    <mergeCell ref="I756:I758"/>
    <mergeCell ref="J756:J758"/>
    <mergeCell ref="K756:K758"/>
    <mergeCell ref="H759:H761"/>
    <mergeCell ref="I759:I761"/>
    <mergeCell ref="J759:J761"/>
    <mergeCell ref="K759:K761"/>
    <mergeCell ref="A750:A755"/>
    <mergeCell ref="B750:B755"/>
    <mergeCell ref="C750:C755"/>
    <mergeCell ref="G750:G755"/>
    <mergeCell ref="A756:A761"/>
    <mergeCell ref="B756:B761"/>
    <mergeCell ref="C756:C761"/>
    <mergeCell ref="G756:G761"/>
    <mergeCell ref="H765:H766"/>
    <mergeCell ref="I765:I766"/>
    <mergeCell ref="J765:J766"/>
    <mergeCell ref="J762:J764"/>
    <mergeCell ref="K762:K764"/>
    <mergeCell ref="J705:J706"/>
    <mergeCell ref="K705:K706"/>
    <mergeCell ref="A702:A707"/>
    <mergeCell ref="B702:B707"/>
    <mergeCell ref="C702:C707"/>
    <mergeCell ref="G702:G707"/>
    <mergeCell ref="H702:H703"/>
    <mergeCell ref="I702:I703"/>
    <mergeCell ref="A720:A725"/>
    <mergeCell ref="B720:B725"/>
    <mergeCell ref="C720:C725"/>
    <mergeCell ref="G720:G725"/>
    <mergeCell ref="B744:B749"/>
    <mergeCell ref="C744:C749"/>
    <mergeCell ref="G744:G749"/>
    <mergeCell ref="H744:H746"/>
    <mergeCell ref="I744:I746"/>
    <mergeCell ref="J732:J737"/>
    <mergeCell ref="K732:K737"/>
    <mergeCell ref="A738:A743"/>
    <mergeCell ref="B738:B743"/>
    <mergeCell ref="C738:C743"/>
    <mergeCell ref="G738:G743"/>
    <mergeCell ref="A732:A737"/>
    <mergeCell ref="B732:B737"/>
    <mergeCell ref="C732:C737"/>
    <mergeCell ref="G732:G737"/>
    <mergeCell ref="H732:H737"/>
    <mergeCell ref="I732:I737"/>
    <mergeCell ref="I747:I748"/>
    <mergeCell ref="J747:J748"/>
    <mergeCell ref="K747:K748"/>
    <mergeCell ref="L668:L671"/>
    <mergeCell ref="A672:A677"/>
    <mergeCell ref="B672:B677"/>
    <mergeCell ref="C672:C677"/>
    <mergeCell ref="G672:G677"/>
    <mergeCell ref="H672:H677"/>
    <mergeCell ref="I672:I677"/>
    <mergeCell ref="J672:J677"/>
    <mergeCell ref="A666:A671"/>
    <mergeCell ref="B666:B671"/>
    <mergeCell ref="C666:C671"/>
    <mergeCell ref="G666:G671"/>
    <mergeCell ref="H668:H671"/>
    <mergeCell ref="I668:I671"/>
    <mergeCell ref="I696:I698"/>
    <mergeCell ref="J696:J698"/>
    <mergeCell ref="K696:K698"/>
    <mergeCell ref="L696:L698"/>
    <mergeCell ref="A684:A689"/>
    <mergeCell ref="B684:B689"/>
    <mergeCell ref="C684:C689"/>
    <mergeCell ref="K672:K677"/>
    <mergeCell ref="L672:L677"/>
    <mergeCell ref="A654:A659"/>
    <mergeCell ref="B654:B659"/>
    <mergeCell ref="C654:C659"/>
    <mergeCell ref="G654:G659"/>
    <mergeCell ref="A660:A665"/>
    <mergeCell ref="B660:B665"/>
    <mergeCell ref="C660:C665"/>
    <mergeCell ref="G660:G665"/>
    <mergeCell ref="I618:I623"/>
    <mergeCell ref="J618:J623"/>
    <mergeCell ref="K618:K623"/>
    <mergeCell ref="I636:I641"/>
    <mergeCell ref="J636:J641"/>
    <mergeCell ref="K636:K641"/>
    <mergeCell ref="B630:B634"/>
    <mergeCell ref="H642:H645"/>
    <mergeCell ref="C642:C643"/>
    <mergeCell ref="B642:B643"/>
    <mergeCell ref="A648:A653"/>
    <mergeCell ref="B648:B653"/>
    <mergeCell ref="C648:C653"/>
    <mergeCell ref="G648:G653"/>
    <mergeCell ref="H648:H653"/>
    <mergeCell ref="I648:I653"/>
    <mergeCell ref="J648:J653"/>
    <mergeCell ref="K648:K653"/>
    <mergeCell ref="H660:H662"/>
    <mergeCell ref="I660:I662"/>
    <mergeCell ref="H663:H665"/>
    <mergeCell ref="I663:I665"/>
    <mergeCell ref="J663:J665"/>
    <mergeCell ref="K663:K665"/>
    <mergeCell ref="A612:A617"/>
    <mergeCell ref="B612:B617"/>
    <mergeCell ref="C612:C617"/>
    <mergeCell ref="G612:G617"/>
    <mergeCell ref="H612:H617"/>
    <mergeCell ref="I612:I617"/>
    <mergeCell ref="J612:J617"/>
    <mergeCell ref="K612:K617"/>
    <mergeCell ref="C636:C637"/>
    <mergeCell ref="H618:H623"/>
    <mergeCell ref="H636:H641"/>
    <mergeCell ref="J600:J605"/>
    <mergeCell ref="K600:K605"/>
    <mergeCell ref="A606:A611"/>
    <mergeCell ref="B606:B611"/>
    <mergeCell ref="C606:C611"/>
    <mergeCell ref="G606:G611"/>
    <mergeCell ref="H606:H611"/>
    <mergeCell ref="I606:I611"/>
    <mergeCell ref="J606:J611"/>
    <mergeCell ref="A600:A605"/>
    <mergeCell ref="B600:B605"/>
    <mergeCell ref="C600:C605"/>
    <mergeCell ref="G600:G605"/>
    <mergeCell ref="H600:H605"/>
    <mergeCell ref="I600:I605"/>
    <mergeCell ref="B636:B637"/>
    <mergeCell ref="B618:B620"/>
    <mergeCell ref="C618:C620"/>
    <mergeCell ref="B624:B627"/>
    <mergeCell ref="C624:C626"/>
    <mergeCell ref="C630:C632"/>
    <mergeCell ref="A594:A599"/>
    <mergeCell ref="B594:B599"/>
    <mergeCell ref="C594:C599"/>
    <mergeCell ref="G594:G599"/>
    <mergeCell ref="H594:H596"/>
    <mergeCell ref="I594:I596"/>
    <mergeCell ref="J588:J590"/>
    <mergeCell ref="K588:K590"/>
    <mergeCell ref="H591:H592"/>
    <mergeCell ref="I591:I592"/>
    <mergeCell ref="J591:J592"/>
    <mergeCell ref="K591:K592"/>
    <mergeCell ref="A588:A593"/>
    <mergeCell ref="B588:B593"/>
    <mergeCell ref="C588:C593"/>
    <mergeCell ref="G588:G593"/>
    <mergeCell ref="H588:H590"/>
    <mergeCell ref="I588:I590"/>
    <mergeCell ref="J572:J575"/>
    <mergeCell ref="K572:K575"/>
    <mergeCell ref="A570:A575"/>
    <mergeCell ref="B570:B575"/>
    <mergeCell ref="C570:C575"/>
    <mergeCell ref="G570:G575"/>
    <mergeCell ref="H570:H571"/>
    <mergeCell ref="I570:I571"/>
    <mergeCell ref="J570:J571"/>
    <mergeCell ref="A564:A569"/>
    <mergeCell ref="B564:B569"/>
    <mergeCell ref="C564:C569"/>
    <mergeCell ref="G564:G569"/>
    <mergeCell ref="A552:A557"/>
    <mergeCell ref="G558:G563"/>
    <mergeCell ref="C552:C557"/>
    <mergeCell ref="G552:G557"/>
    <mergeCell ref="A558:A563"/>
    <mergeCell ref="B558:B563"/>
    <mergeCell ref="C558:C563"/>
    <mergeCell ref="A582:A587"/>
    <mergeCell ref="B582:B587"/>
    <mergeCell ref="C582:C587"/>
    <mergeCell ref="G582:G587"/>
    <mergeCell ref="A576:A581"/>
    <mergeCell ref="B576:B581"/>
    <mergeCell ref="C576:C581"/>
    <mergeCell ref="G576:G581"/>
    <mergeCell ref="H576:H581"/>
    <mergeCell ref="I576:I581"/>
    <mergeCell ref="A532:A537"/>
    <mergeCell ref="B532:B537"/>
    <mergeCell ref="C532:C537"/>
    <mergeCell ref="G532:G537"/>
    <mergeCell ref="H532:H539"/>
    <mergeCell ref="I532:I539"/>
    <mergeCell ref="H564:H565"/>
    <mergeCell ref="H566:H569"/>
    <mergeCell ref="B552:B557"/>
    <mergeCell ref="H572:H575"/>
    <mergeCell ref="I572:I575"/>
    <mergeCell ref="C479:C485"/>
    <mergeCell ref="G479:G485"/>
    <mergeCell ref="H484:H485"/>
    <mergeCell ref="I484:I485"/>
    <mergeCell ref="I546:I548"/>
    <mergeCell ref="J546:J548"/>
    <mergeCell ref="H549:H550"/>
    <mergeCell ref="I549:I550"/>
    <mergeCell ref="J549:J550"/>
    <mergeCell ref="A540:A545"/>
    <mergeCell ref="B540:B545"/>
    <mergeCell ref="C540:C545"/>
    <mergeCell ref="G540:G545"/>
    <mergeCell ref="A546:A551"/>
    <mergeCell ref="B546:B551"/>
    <mergeCell ref="C546:C551"/>
    <mergeCell ref="G546:G551"/>
    <mergeCell ref="B502:B507"/>
    <mergeCell ref="C502:C507"/>
    <mergeCell ref="G502:G507"/>
    <mergeCell ref="I516:I523"/>
    <mergeCell ref="G508:G511"/>
    <mergeCell ref="H516:H523"/>
    <mergeCell ref="A516:A521"/>
    <mergeCell ref="B516:B521"/>
    <mergeCell ref="C516:C521"/>
    <mergeCell ref="K431:K436"/>
    <mergeCell ref="L431:L436"/>
    <mergeCell ref="C449:C450"/>
    <mergeCell ref="B443:B444"/>
    <mergeCell ref="C443:C444"/>
    <mergeCell ref="B455:B460"/>
    <mergeCell ref="H455:H459"/>
    <mergeCell ref="A492:A497"/>
    <mergeCell ref="B492:B497"/>
    <mergeCell ref="C492:C497"/>
    <mergeCell ref="G492:G497"/>
    <mergeCell ref="B449:B454"/>
    <mergeCell ref="K486:K488"/>
    <mergeCell ref="H489:H491"/>
    <mergeCell ref="I489:I491"/>
    <mergeCell ref="J489:J491"/>
    <mergeCell ref="K489:K491"/>
    <mergeCell ref="J484:J485"/>
    <mergeCell ref="K484:K485"/>
    <mergeCell ref="A486:A491"/>
    <mergeCell ref="B486:B491"/>
    <mergeCell ref="C486:C491"/>
    <mergeCell ref="G486:G491"/>
    <mergeCell ref="H486:H488"/>
    <mergeCell ref="I486:I488"/>
    <mergeCell ref="A461:A466"/>
    <mergeCell ref="B461:B466"/>
    <mergeCell ref="C461:C466"/>
    <mergeCell ref="G461:G466"/>
    <mergeCell ref="H461:H466"/>
    <mergeCell ref="A479:A485"/>
    <mergeCell ref="B479:B485"/>
    <mergeCell ref="A419:A424"/>
    <mergeCell ref="B419:B424"/>
    <mergeCell ref="C419:C424"/>
    <mergeCell ref="G419:G424"/>
    <mergeCell ref="H421:H424"/>
    <mergeCell ref="I421:I424"/>
    <mergeCell ref="J421:J424"/>
    <mergeCell ref="K421:K424"/>
    <mergeCell ref="J407:J412"/>
    <mergeCell ref="K407:K412"/>
    <mergeCell ref="A413:A418"/>
    <mergeCell ref="B413:B418"/>
    <mergeCell ref="C413:C418"/>
    <mergeCell ref="G413:G418"/>
    <mergeCell ref="H413:H418"/>
    <mergeCell ref="I413:I418"/>
    <mergeCell ref="J413:J418"/>
    <mergeCell ref="A407:A412"/>
    <mergeCell ref="B407:B412"/>
    <mergeCell ref="C407:C412"/>
    <mergeCell ref="G407:G412"/>
    <mergeCell ref="H407:H412"/>
    <mergeCell ref="I407:I412"/>
    <mergeCell ref="A401:A406"/>
    <mergeCell ref="B401:B406"/>
    <mergeCell ref="C401:C406"/>
    <mergeCell ref="G401:G406"/>
    <mergeCell ref="H401:H406"/>
    <mergeCell ref="I401:I406"/>
    <mergeCell ref="J401:J406"/>
    <mergeCell ref="K401:K406"/>
    <mergeCell ref="K389:K394"/>
    <mergeCell ref="A395:A400"/>
    <mergeCell ref="B395:B400"/>
    <mergeCell ref="C395:C400"/>
    <mergeCell ref="G395:G400"/>
    <mergeCell ref="H395:H400"/>
    <mergeCell ref="I395:I400"/>
    <mergeCell ref="J395:J400"/>
    <mergeCell ref="K395:K400"/>
    <mergeCell ref="A389:A394"/>
    <mergeCell ref="B389:B394"/>
    <mergeCell ref="C389:C394"/>
    <mergeCell ref="G389:G394"/>
    <mergeCell ref="H389:H394"/>
    <mergeCell ref="I389:I394"/>
    <mergeCell ref="J389:J394"/>
    <mergeCell ref="A323:A328"/>
    <mergeCell ref="B323:B328"/>
    <mergeCell ref="C323:C328"/>
    <mergeCell ref="G323:G328"/>
    <mergeCell ref="H323:H325"/>
    <mergeCell ref="I323:I325"/>
    <mergeCell ref="J323:J325"/>
    <mergeCell ref="A317:A322"/>
    <mergeCell ref="B317:B322"/>
    <mergeCell ref="C317:C322"/>
    <mergeCell ref="G317:G322"/>
    <mergeCell ref="H317:H322"/>
    <mergeCell ref="I317:I322"/>
    <mergeCell ref="A311:A316"/>
    <mergeCell ref="B311:B316"/>
    <mergeCell ref="C311:C316"/>
    <mergeCell ref="G311:G316"/>
    <mergeCell ref="C285:C292"/>
    <mergeCell ref="G285:G286"/>
    <mergeCell ref="H290:H292"/>
    <mergeCell ref="I290:I292"/>
    <mergeCell ref="K271:K276"/>
    <mergeCell ref="A277:A284"/>
    <mergeCell ref="B277:B284"/>
    <mergeCell ref="C277:C284"/>
    <mergeCell ref="H277:H284"/>
    <mergeCell ref="I277:I284"/>
    <mergeCell ref="J277:J284"/>
    <mergeCell ref="K277:K284"/>
    <mergeCell ref="A271:A276"/>
    <mergeCell ref="B271:B276"/>
    <mergeCell ref="C271:C276"/>
    <mergeCell ref="H271:H276"/>
    <mergeCell ref="I271:I276"/>
    <mergeCell ref="J271:J276"/>
    <mergeCell ref="C293:C298"/>
    <mergeCell ref="B293:B298"/>
    <mergeCell ref="B299:B304"/>
    <mergeCell ref="J286:J287"/>
    <mergeCell ref="H286:H287"/>
    <mergeCell ref="H305:H306"/>
    <mergeCell ref="G299:G304"/>
    <mergeCell ref="G305:G310"/>
    <mergeCell ref="A265:A270"/>
    <mergeCell ref="B265:B270"/>
    <mergeCell ref="C265:C270"/>
    <mergeCell ref="H265:H270"/>
    <mergeCell ref="I265:I270"/>
    <mergeCell ref="J265:J270"/>
    <mergeCell ref="K265:K270"/>
    <mergeCell ref="K253:K258"/>
    <mergeCell ref="A259:A264"/>
    <mergeCell ref="B259:B264"/>
    <mergeCell ref="C259:C264"/>
    <mergeCell ref="G259:G264"/>
    <mergeCell ref="H259:H264"/>
    <mergeCell ref="I259:I264"/>
    <mergeCell ref="J259:J264"/>
    <mergeCell ref="K259:K264"/>
    <mergeCell ref="A253:A258"/>
    <mergeCell ref="B253:B258"/>
    <mergeCell ref="C253:C258"/>
    <mergeCell ref="H253:H258"/>
    <mergeCell ref="I253:I258"/>
    <mergeCell ref="J253:J258"/>
    <mergeCell ref="A285:A292"/>
    <mergeCell ref="B285:B292"/>
    <mergeCell ref="A245:A251"/>
    <mergeCell ref="B245:B251"/>
    <mergeCell ref="C245:C251"/>
    <mergeCell ref="G245:G252"/>
    <mergeCell ref="I233:I238"/>
    <mergeCell ref="J233:J238"/>
    <mergeCell ref="K233:K238"/>
    <mergeCell ref="A239:A244"/>
    <mergeCell ref="B239:B244"/>
    <mergeCell ref="C239:C244"/>
    <mergeCell ref="G239:G244"/>
    <mergeCell ref="H239:H244"/>
    <mergeCell ref="I239:I244"/>
    <mergeCell ref="A220:A225"/>
    <mergeCell ref="B220:B225"/>
    <mergeCell ref="C220:C225"/>
    <mergeCell ref="G220:G225"/>
    <mergeCell ref="A233:A238"/>
    <mergeCell ref="B233:B238"/>
    <mergeCell ref="C233:C238"/>
    <mergeCell ref="G233:G238"/>
    <mergeCell ref="H233:H238"/>
    <mergeCell ref="A214:A219"/>
    <mergeCell ref="B214:B219"/>
    <mergeCell ref="C214:C219"/>
    <mergeCell ref="G214:G219"/>
    <mergeCell ref="H214:H219"/>
    <mergeCell ref="I214:I219"/>
    <mergeCell ref="J214:J219"/>
    <mergeCell ref="K214:K219"/>
    <mergeCell ref="J202:J207"/>
    <mergeCell ref="K202:K207"/>
    <mergeCell ref="A208:A213"/>
    <mergeCell ref="B208:B213"/>
    <mergeCell ref="C208:C213"/>
    <mergeCell ref="G208:G213"/>
    <mergeCell ref="H208:H213"/>
    <mergeCell ref="I208:I213"/>
    <mergeCell ref="J208:J213"/>
    <mergeCell ref="A202:A207"/>
    <mergeCell ref="B202:B207"/>
    <mergeCell ref="C202:C207"/>
    <mergeCell ref="G202:G207"/>
    <mergeCell ref="H202:H207"/>
    <mergeCell ref="I202:I207"/>
    <mergeCell ref="A194:A201"/>
    <mergeCell ref="B194:B201"/>
    <mergeCell ref="C194:C201"/>
    <mergeCell ref="G194:G201"/>
    <mergeCell ref="D199:D201"/>
    <mergeCell ref="E199:E201"/>
    <mergeCell ref="F199:F201"/>
    <mergeCell ref="K182:K187"/>
    <mergeCell ref="A188:A193"/>
    <mergeCell ref="B188:B193"/>
    <mergeCell ref="C188:C193"/>
    <mergeCell ref="G188:G193"/>
    <mergeCell ref="H188:H193"/>
    <mergeCell ref="I188:I193"/>
    <mergeCell ref="J188:J193"/>
    <mergeCell ref="K188:K193"/>
    <mergeCell ref="J176:J181"/>
    <mergeCell ref="K176:K181"/>
    <mergeCell ref="A182:A187"/>
    <mergeCell ref="B182:B187"/>
    <mergeCell ref="C182:C187"/>
    <mergeCell ref="G182:G187"/>
    <mergeCell ref="H182:H187"/>
    <mergeCell ref="I182:I187"/>
    <mergeCell ref="J182:J187"/>
    <mergeCell ref="A176:A181"/>
    <mergeCell ref="B176:B181"/>
    <mergeCell ref="C176:C181"/>
    <mergeCell ref="G176:G181"/>
    <mergeCell ref="H176:H181"/>
    <mergeCell ref="I176:I181"/>
    <mergeCell ref="A115:A120"/>
    <mergeCell ref="B115:B120"/>
    <mergeCell ref="C115:C120"/>
    <mergeCell ref="G115:G120"/>
    <mergeCell ref="H115:H120"/>
    <mergeCell ref="I169:I175"/>
    <mergeCell ref="J169:J175"/>
    <mergeCell ref="K169:K175"/>
    <mergeCell ref="D172:D173"/>
    <mergeCell ref="E172:E173"/>
    <mergeCell ref="F172:F173"/>
    <mergeCell ref="H167:H168"/>
    <mergeCell ref="I167:I168"/>
    <mergeCell ref="J167:J168"/>
    <mergeCell ref="K167:K168"/>
    <mergeCell ref="L167:L168"/>
    <mergeCell ref="A169:A175"/>
    <mergeCell ref="B169:B175"/>
    <mergeCell ref="C169:C175"/>
    <mergeCell ref="G169:G175"/>
    <mergeCell ref="H169:H175"/>
    <mergeCell ref="A163:A168"/>
    <mergeCell ref="B163:B168"/>
    <mergeCell ref="C163:C168"/>
    <mergeCell ref="G163:G168"/>
    <mergeCell ref="H165:H166"/>
    <mergeCell ref="I165:I166"/>
    <mergeCell ref="J165:J166"/>
    <mergeCell ref="K165:K166"/>
    <mergeCell ref="L165:L166"/>
    <mergeCell ref="K133:K138"/>
    <mergeCell ref="L133:L138"/>
    <mergeCell ref="A85:A90"/>
    <mergeCell ref="B85:B90"/>
    <mergeCell ref="C85:C90"/>
    <mergeCell ref="G85:G90"/>
    <mergeCell ref="H85:H90"/>
    <mergeCell ref="I85:I90"/>
    <mergeCell ref="J85:J90"/>
    <mergeCell ref="K85:K90"/>
    <mergeCell ref="A91:A96"/>
    <mergeCell ref="B91:B96"/>
    <mergeCell ref="C91:C96"/>
    <mergeCell ref="G91:G96"/>
    <mergeCell ref="H91:H96"/>
    <mergeCell ref="I91:I96"/>
    <mergeCell ref="J91:J96"/>
    <mergeCell ref="K91:K96"/>
    <mergeCell ref="A97:A102"/>
    <mergeCell ref="B97:B102"/>
    <mergeCell ref="C97:C102"/>
    <mergeCell ref="G97:G102"/>
    <mergeCell ref="H97:H102"/>
    <mergeCell ref="I97:I102"/>
    <mergeCell ref="J97:J102"/>
    <mergeCell ref="K97:K102"/>
    <mergeCell ref="A36:A41"/>
    <mergeCell ref="B36:B41"/>
    <mergeCell ref="A79:A84"/>
    <mergeCell ref="B79:B84"/>
    <mergeCell ref="C79:C84"/>
    <mergeCell ref="G79:G84"/>
    <mergeCell ref="H79:H84"/>
    <mergeCell ref="I79:I84"/>
    <mergeCell ref="J79:J84"/>
    <mergeCell ref="A73:A78"/>
    <mergeCell ref="B73:B78"/>
    <mergeCell ref="C73:C78"/>
    <mergeCell ref="G73:G78"/>
    <mergeCell ref="H73:H78"/>
    <mergeCell ref="I73:I78"/>
    <mergeCell ref="L60:L65"/>
    <mergeCell ref="A66:A72"/>
    <mergeCell ref="B66:B71"/>
    <mergeCell ref="C66:C71"/>
    <mergeCell ref="G66:G72"/>
    <mergeCell ref="E71:E72"/>
    <mergeCell ref="F71:F72"/>
    <mergeCell ref="K79:K84"/>
    <mergeCell ref="A60:A65"/>
    <mergeCell ref="B60:B65"/>
    <mergeCell ref="C60:C65"/>
    <mergeCell ref="G60:G65"/>
    <mergeCell ref="H60:H65"/>
    <mergeCell ref="I60:I65"/>
    <mergeCell ref="J60:J65"/>
    <mergeCell ref="K60:K65"/>
    <mergeCell ref="L48:L53"/>
    <mergeCell ref="F3:F5"/>
    <mergeCell ref="G3:G5"/>
    <mergeCell ref="L42:L47"/>
    <mergeCell ref="J48:J53"/>
    <mergeCell ref="K48:K53"/>
    <mergeCell ref="A54:A59"/>
    <mergeCell ref="B54:B59"/>
    <mergeCell ref="C54:C59"/>
    <mergeCell ref="G54:G59"/>
    <mergeCell ref="H54:H59"/>
    <mergeCell ref="I54:I59"/>
    <mergeCell ref="J54:J59"/>
    <mergeCell ref="A48:A53"/>
    <mergeCell ref="B48:B53"/>
    <mergeCell ref="C48:C53"/>
    <mergeCell ref="G48:G53"/>
    <mergeCell ref="H48:H53"/>
    <mergeCell ref="I48:I53"/>
    <mergeCell ref="I10:I11"/>
    <mergeCell ref="J10:J11"/>
    <mergeCell ref="K10:K11"/>
    <mergeCell ref="L54:L59"/>
    <mergeCell ref="L36:L41"/>
    <mergeCell ref="A42:A47"/>
    <mergeCell ref="B42:B47"/>
    <mergeCell ref="C42:C47"/>
    <mergeCell ref="G42:G47"/>
    <mergeCell ref="H42:H47"/>
    <mergeCell ref="I42:I47"/>
    <mergeCell ref="J42:J47"/>
    <mergeCell ref="K42:K47"/>
    <mergeCell ref="K28:K35"/>
    <mergeCell ref="B109:B114"/>
    <mergeCell ref="C109:C114"/>
    <mergeCell ref="C36:C41"/>
    <mergeCell ref="G36:G41"/>
    <mergeCell ref="H36:H41"/>
    <mergeCell ref="I36:I41"/>
    <mergeCell ref="J36:J41"/>
    <mergeCell ref="K36:K41"/>
    <mergeCell ref="A28:A35"/>
    <mergeCell ref="B28:B35"/>
    <mergeCell ref="C28:C35"/>
    <mergeCell ref="H28:H35"/>
    <mergeCell ref="I28:I35"/>
    <mergeCell ref="J28:J35"/>
    <mergeCell ref="B1:L1"/>
    <mergeCell ref="I3:I5"/>
    <mergeCell ref="J3:J5"/>
    <mergeCell ref="K3:K5"/>
    <mergeCell ref="L3:L5"/>
    <mergeCell ref="A7:A14"/>
    <mergeCell ref="B7:B14"/>
    <mergeCell ref="C7:C14"/>
    <mergeCell ref="D14:D15"/>
    <mergeCell ref="A20:A27"/>
    <mergeCell ref="B20:B27"/>
    <mergeCell ref="C20:C27"/>
    <mergeCell ref="G20:G27"/>
    <mergeCell ref="A3:A5"/>
    <mergeCell ref="B3:B5"/>
    <mergeCell ref="C3:C5"/>
    <mergeCell ref="D3:D5"/>
    <mergeCell ref="E3:E5"/>
    <mergeCell ref="B431:B436"/>
    <mergeCell ref="C431:C436"/>
    <mergeCell ref="G431:G436"/>
    <mergeCell ref="H431:H436"/>
    <mergeCell ref="B151:B156"/>
    <mergeCell ref="C151:C156"/>
    <mergeCell ref="G151:G156"/>
    <mergeCell ref="H3:H5"/>
    <mergeCell ref="H8:H9"/>
    <mergeCell ref="I8:I9"/>
    <mergeCell ref="J8:J9"/>
    <mergeCell ref="K8:K9"/>
    <mergeCell ref="L8:L9"/>
    <mergeCell ref="H10:H11"/>
    <mergeCell ref="L10:L11"/>
    <mergeCell ref="A103:A108"/>
    <mergeCell ref="B103:B108"/>
    <mergeCell ref="C103:C108"/>
    <mergeCell ref="G103:G108"/>
    <mergeCell ref="H103:H108"/>
    <mergeCell ref="I103:I108"/>
    <mergeCell ref="J103:J108"/>
    <mergeCell ref="K103:K108"/>
    <mergeCell ref="A121:A126"/>
    <mergeCell ref="B121:B126"/>
    <mergeCell ref="C121:C126"/>
    <mergeCell ref="G121:G126"/>
    <mergeCell ref="H121:H126"/>
    <mergeCell ref="I121:I126"/>
    <mergeCell ref="J121:J126"/>
    <mergeCell ref="K121:K126"/>
    <mergeCell ref="A109:A114"/>
    <mergeCell ref="A437:A442"/>
    <mergeCell ref="B437:B442"/>
    <mergeCell ref="C437:C442"/>
    <mergeCell ref="H438:H442"/>
    <mergeCell ref="I438:I442"/>
    <mergeCell ref="J438:J442"/>
    <mergeCell ref="I461:I466"/>
    <mergeCell ref="J461:J466"/>
    <mergeCell ref="K461:K466"/>
    <mergeCell ref="I473:I475"/>
    <mergeCell ref="J473:J475"/>
    <mergeCell ref="K473:K475"/>
    <mergeCell ref="H476:H477"/>
    <mergeCell ref="A508:A513"/>
    <mergeCell ref="B508:B513"/>
    <mergeCell ref="C508:C513"/>
    <mergeCell ref="H546:H548"/>
    <mergeCell ref="H502:H507"/>
    <mergeCell ref="A502:A507"/>
    <mergeCell ref="J476:J477"/>
    <mergeCell ref="K476:K477"/>
    <mergeCell ref="A467:A472"/>
    <mergeCell ref="B467:B472"/>
    <mergeCell ref="C467:C472"/>
    <mergeCell ref="G467:G472"/>
    <mergeCell ref="A473:A478"/>
    <mergeCell ref="B473:B478"/>
    <mergeCell ref="C473:C478"/>
    <mergeCell ref="G473:G478"/>
    <mergeCell ref="H473:H475"/>
    <mergeCell ref="I476:I477"/>
    <mergeCell ref="K524:K531"/>
    <mergeCell ref="B127:B132"/>
    <mergeCell ref="A127:A132"/>
    <mergeCell ref="G127:G132"/>
    <mergeCell ref="H127:H132"/>
    <mergeCell ref="I127:I132"/>
    <mergeCell ref="J127:J132"/>
    <mergeCell ref="A524:A529"/>
    <mergeCell ref="B524:B529"/>
    <mergeCell ref="C524:C529"/>
    <mergeCell ref="G524:G529"/>
    <mergeCell ref="I524:I531"/>
    <mergeCell ref="J524:J531"/>
    <mergeCell ref="H524:H531"/>
    <mergeCell ref="A133:A138"/>
    <mergeCell ref="B133:B138"/>
    <mergeCell ref="C127:C132"/>
    <mergeCell ref="C133:C138"/>
    <mergeCell ref="B139:B144"/>
    <mergeCell ref="G145:G150"/>
    <mergeCell ref="H152:H153"/>
    <mergeCell ref="I152:I153"/>
    <mergeCell ref="H155:H156"/>
    <mergeCell ref="I155:I156"/>
    <mergeCell ref="H145:H150"/>
    <mergeCell ref="H139:H144"/>
    <mergeCell ref="H133:H138"/>
    <mergeCell ref="C139:C144"/>
    <mergeCell ref="B145:B150"/>
    <mergeCell ref="C145:C150"/>
    <mergeCell ref="B425:B430"/>
    <mergeCell ref="H425:H430"/>
    <mergeCell ref="A431:A436"/>
    <mergeCell ref="J995:J1000"/>
    <mergeCell ref="K995:K1000"/>
    <mergeCell ref="J989:J994"/>
    <mergeCell ref="K989:K994"/>
    <mergeCell ref="A977:A982"/>
    <mergeCell ref="B977:B982"/>
    <mergeCell ref="C977:C982"/>
    <mergeCell ref="H977:H979"/>
    <mergeCell ref="I977:I979"/>
    <mergeCell ref="J977:J979"/>
    <mergeCell ref="K977:K979"/>
    <mergeCell ref="H980:H982"/>
    <mergeCell ref="I980:I982"/>
    <mergeCell ref="J980:J982"/>
    <mergeCell ref="K980:K982"/>
    <mergeCell ref="A983:A988"/>
    <mergeCell ref="H699:H700"/>
    <mergeCell ref="A696:A701"/>
    <mergeCell ref="B696:B701"/>
    <mergeCell ref="C696:C701"/>
    <mergeCell ref="G696:G701"/>
    <mergeCell ref="H696:H698"/>
    <mergeCell ref="H714:H719"/>
    <mergeCell ref="I714:I719"/>
    <mergeCell ref="J714:J719"/>
    <mergeCell ref="K714:K719"/>
    <mergeCell ref="C726:C731"/>
    <mergeCell ref="G726:G731"/>
    <mergeCell ref="A708:A713"/>
    <mergeCell ref="B708:B713"/>
    <mergeCell ref="C708:C713"/>
    <mergeCell ref="G708:G713"/>
    <mergeCell ref="H983:H988"/>
    <mergeCell ref="I983:I988"/>
    <mergeCell ref="J983:J988"/>
    <mergeCell ref="K983:K988"/>
    <mergeCell ref="A989:A994"/>
    <mergeCell ref="B989:B994"/>
    <mergeCell ref="C989:C994"/>
    <mergeCell ref="H989:H994"/>
    <mergeCell ref="I989:I994"/>
    <mergeCell ref="A726:A731"/>
    <mergeCell ref="B726:B731"/>
    <mergeCell ref="G684:G689"/>
    <mergeCell ref="H684:H689"/>
    <mergeCell ref="I684:I689"/>
    <mergeCell ref="J684:J689"/>
    <mergeCell ref="K684:K689"/>
    <mergeCell ref="A678:A683"/>
    <mergeCell ref="B678:B683"/>
    <mergeCell ref="C678:C683"/>
    <mergeCell ref="H678:H683"/>
    <mergeCell ref="A690:A695"/>
    <mergeCell ref="B690:B695"/>
    <mergeCell ref="C690:C695"/>
    <mergeCell ref="G690:G695"/>
    <mergeCell ref="A714:A719"/>
    <mergeCell ref="B714:B719"/>
    <mergeCell ref="C714:C719"/>
    <mergeCell ref="G714:G719"/>
    <mergeCell ref="J702:J703"/>
    <mergeCell ref="K702:K703"/>
    <mergeCell ref="H705:H706"/>
    <mergeCell ref="I705:I706"/>
    <mergeCell ref="A1013:A1018"/>
    <mergeCell ref="B1013:B1018"/>
    <mergeCell ref="C1013:C1018"/>
    <mergeCell ref="H1013:H1018"/>
    <mergeCell ref="I1013:I1018"/>
    <mergeCell ref="J1013:J1018"/>
    <mergeCell ref="K1013:K1018"/>
    <mergeCell ref="A971:A976"/>
    <mergeCell ref="B971:B976"/>
    <mergeCell ref="C971:C976"/>
    <mergeCell ref="H971:H976"/>
    <mergeCell ref="I971:I976"/>
    <mergeCell ref="J971:J976"/>
    <mergeCell ref="K971:K976"/>
    <mergeCell ref="A995:A1000"/>
    <mergeCell ref="B995:B1000"/>
    <mergeCell ref="C995:C1000"/>
    <mergeCell ref="H995:H1000"/>
    <mergeCell ref="I995:I1000"/>
    <mergeCell ref="A1001:A1006"/>
    <mergeCell ref="B1001:B1006"/>
    <mergeCell ref="C1001:C1006"/>
    <mergeCell ref="H1001:H1006"/>
    <mergeCell ref="I1001:I1006"/>
    <mergeCell ref="J1001:J1006"/>
    <mergeCell ref="K1001:K1006"/>
    <mergeCell ref="A1007:A1012"/>
    <mergeCell ref="B1007:B1012"/>
    <mergeCell ref="C1007:C1012"/>
    <mergeCell ref="H1007:H1012"/>
    <mergeCell ref="B983:B988"/>
    <mergeCell ref="C983:C988"/>
    <mergeCell ref="I326:I327"/>
    <mergeCell ref="J326:J327"/>
    <mergeCell ref="L233:L238"/>
    <mergeCell ref="L239:L244"/>
    <mergeCell ref="L959:L964"/>
    <mergeCell ref="I115:I120"/>
    <mergeCell ref="J115:J120"/>
    <mergeCell ref="K115:K120"/>
    <mergeCell ref="G109:G114"/>
    <mergeCell ref="H109:H114"/>
    <mergeCell ref="I109:I114"/>
    <mergeCell ref="J109:J114"/>
    <mergeCell ref="K109:K114"/>
    <mergeCell ref="J73:J78"/>
    <mergeCell ref="K73:K78"/>
    <mergeCell ref="L73:L78"/>
    <mergeCell ref="K208:K213"/>
    <mergeCell ref="H720:H721"/>
    <mergeCell ref="I720:I721"/>
    <mergeCell ref="J720:J721"/>
    <mergeCell ref="K720:K721"/>
    <mergeCell ref="H722:H725"/>
    <mergeCell ref="I722:I725"/>
    <mergeCell ref="J722:J725"/>
    <mergeCell ref="K722:K725"/>
    <mergeCell ref="J668:J671"/>
    <mergeCell ref="K668:K671"/>
    <mergeCell ref="J317:J322"/>
    <mergeCell ref="K317:K322"/>
    <mergeCell ref="I359:I364"/>
    <mergeCell ref="I431:I436"/>
    <mergeCell ref="J431:J436"/>
    <mergeCell ref="J1007:J1012"/>
    <mergeCell ref="K1007:K1012"/>
    <mergeCell ref="J290:J292"/>
    <mergeCell ref="K290:K292"/>
    <mergeCell ref="G133:G138"/>
    <mergeCell ref="G139:G143"/>
    <mergeCell ref="L277:L284"/>
    <mergeCell ref="L353:L358"/>
    <mergeCell ref="L413:L418"/>
    <mergeCell ref="L467:L472"/>
    <mergeCell ref="L479:L485"/>
    <mergeCell ref="G678:G683"/>
    <mergeCell ref="L935:L937"/>
    <mergeCell ref="L938:L940"/>
    <mergeCell ref="L941:L946"/>
    <mergeCell ref="L947:L949"/>
    <mergeCell ref="L950:L952"/>
    <mergeCell ref="L953:L955"/>
    <mergeCell ref="L956:L958"/>
    <mergeCell ref="J239:J244"/>
    <mergeCell ref="K239:K244"/>
    <mergeCell ref="H288:H289"/>
    <mergeCell ref="I288:I289"/>
    <mergeCell ref="J359:J364"/>
    <mergeCell ref="K359:K364"/>
    <mergeCell ref="H371:H376"/>
    <mergeCell ref="I371:I376"/>
    <mergeCell ref="J371:J376"/>
    <mergeCell ref="K371:K376"/>
    <mergeCell ref="K323:K325"/>
    <mergeCell ref="L323:L325"/>
    <mergeCell ref="H326:H327"/>
    <mergeCell ref="L253:L258"/>
    <mergeCell ref="L259:L264"/>
    <mergeCell ref="L271:L276"/>
    <mergeCell ref="L293:L298"/>
    <mergeCell ref="N121:N125"/>
    <mergeCell ref="G983:G988"/>
    <mergeCell ref="L900:L905"/>
    <mergeCell ref="L906:L911"/>
    <mergeCell ref="D245:D246"/>
    <mergeCell ref="E245:E246"/>
    <mergeCell ref="F245:F246"/>
    <mergeCell ref="G1013:G1017"/>
    <mergeCell ref="G1007:G1012"/>
    <mergeCell ref="G1001:G1005"/>
    <mergeCell ref="G995:G999"/>
    <mergeCell ref="G989:G994"/>
    <mergeCell ref="L798:L803"/>
    <mergeCell ref="L804:L808"/>
    <mergeCell ref="L810:L815"/>
    <mergeCell ref="L792:L797"/>
    <mergeCell ref="L768:L773"/>
    <mergeCell ref="L702:L707"/>
    <mergeCell ref="L708:L713"/>
    <mergeCell ref="L965:L970"/>
    <mergeCell ref="L971:L975"/>
    <mergeCell ref="L977:L982"/>
    <mergeCell ref="L983:L988"/>
    <mergeCell ref="L989:L994"/>
    <mergeCell ref="L1001:L1006"/>
    <mergeCell ref="L1007:L1012"/>
    <mergeCell ref="L1013:L1018"/>
    <mergeCell ref="I1007:I1012"/>
  </mergeCells>
  <printOptions horizontalCentered="1"/>
  <pageMargins left="0.43307086614173229" right="0.23622047244094488" top="0.3543307086614173" bottom="0.3543307086614173" header="0.31496062992125984" footer="0.31496062992125984"/>
  <pageSetup paperSize="9" scale="68" fitToHeight="0" orientation="landscape" r:id="rId1"/>
  <headerFooter alignWithMargins="0"/>
  <rowBreaks count="2" manualBreakCount="2">
    <brk id="381" max="11" man="1"/>
    <brk id="852"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4. Развитие здравоохранения</vt:lpstr>
      <vt:lpstr>'4. Развитие здравоохранения'!Заголовки_для_печати</vt:lpstr>
      <vt:lpstr>'4. Развитие здравоохранения'!Область_печати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sazonova</dc:creator>
  <cp:lastModifiedBy>Елена Горбачева</cp:lastModifiedBy>
  <cp:lastPrinted>2021-03-04T13:38:42Z</cp:lastPrinted>
  <dcterms:created xsi:type="dcterms:W3CDTF">2020-04-23T12:47:30Z</dcterms:created>
  <dcterms:modified xsi:type="dcterms:W3CDTF">2021-03-05T06:00:42Z</dcterms:modified>
</cp:coreProperties>
</file>